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ECRETARIA JOMAR\Downloads\"/>
    </mc:Choice>
  </mc:AlternateContent>
  <xr:revisionPtr revIDLastSave="39" documentId="13_ncr:1_{7341790C-6389-450B-A253-E59A1B4026AB}" xr6:coauthVersionLast="47" xr6:coauthVersionMax="47" xr10:uidLastSave="{F89395A5-DD5D-47FB-AB6C-428ACD453C15}"/>
  <bookViews>
    <workbookView xWindow="-120" yWindow="-120" windowWidth="29040" windowHeight="15840" firstSheet="1" xr2:uid="{00000000-000D-0000-FFFF-FFFF00000000}"/>
  </bookViews>
  <sheets>
    <sheet name="PAA ENERO 2024" sheetId="13" r:id="rId1"/>
    <sheet name="Hoja1" sheetId="10" r:id="rId2"/>
    <sheet name="ESTRUCTURA RUBRO FUNCIONAMIENTO" sheetId="1" r:id="rId3"/>
    <sheet name="PROYECCION PPTO 2024" sheetId="3" r:id="rId4"/>
    <sheet name="Hoja2" sheetId="12" r:id="rId5"/>
    <sheet name="PAC 2024" sheetId="6" r:id="rId6"/>
    <sheet name="INCORPORAC REC BALANCE 2023" sheetId="2" r:id="rId7"/>
  </sheets>
  <externalReferences>
    <externalReference r:id="rId8"/>
  </externalReferences>
  <definedNames>
    <definedName name="_xlnm._FilterDatabase" localSheetId="6" hidden="1">'INCORPORAC REC BALANCE 2023'!$P$14:$AB$489</definedName>
    <definedName name="_xlnm._FilterDatabase" localSheetId="5" hidden="1">'PAC 2024'!$A$18:$S$501</definedName>
    <definedName name="_xlnm._FilterDatabase" localSheetId="3" hidden="1">'PROYECCION PPTO 2024'!$A$13:$AG$492</definedName>
    <definedName name="_xlnm.Print_Area" localSheetId="6">'INCORPORAC REC BALANCE 2023'!$A$1:$AI$443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" i="3" l="1"/>
  <c r="AD9" i="3"/>
  <c r="AG9" i="3"/>
  <c r="Z343" i="3"/>
  <c r="O5" i="6" l="1"/>
  <c r="G5" i="6"/>
  <c r="H5" i="6" s="1"/>
  <c r="H101" i="6"/>
  <c r="I101" i="6" s="1"/>
  <c r="J101" i="6" s="1"/>
  <c r="K101" i="6" s="1"/>
  <c r="L101" i="6" s="1"/>
  <c r="F102" i="6"/>
  <c r="F496" i="6" s="1"/>
  <c r="F499" i="6"/>
  <c r="H499" i="6"/>
  <c r="I499" i="6"/>
  <c r="J499" i="6"/>
  <c r="K499" i="6"/>
  <c r="L499" i="6"/>
  <c r="M499" i="6"/>
  <c r="N499" i="6"/>
  <c r="O499" i="6"/>
  <c r="P499" i="6"/>
  <c r="Q499" i="6"/>
  <c r="E498" i="6"/>
  <c r="G452" i="6"/>
  <c r="G447" i="6"/>
  <c r="G445" i="6"/>
  <c r="G433" i="6"/>
  <c r="G420" i="6"/>
  <c r="G411" i="6"/>
  <c r="G394" i="6"/>
  <c r="G382" i="6"/>
  <c r="G370" i="6"/>
  <c r="G368" i="6"/>
  <c r="G366" i="6"/>
  <c r="G362" i="6"/>
  <c r="G356" i="6"/>
  <c r="G358" i="6"/>
  <c r="G354" i="6"/>
  <c r="G348" i="6"/>
  <c r="G299" i="6"/>
  <c r="G307" i="6"/>
  <c r="G291" i="6"/>
  <c r="G285" i="6"/>
  <c r="G261" i="6"/>
  <c r="G259" i="6"/>
  <c r="G253" i="6"/>
  <c r="G243" i="6"/>
  <c r="G219" i="6"/>
  <c r="G201" i="6"/>
  <c r="G169" i="6"/>
  <c r="G125" i="6"/>
  <c r="G85" i="6"/>
  <c r="G43" i="6"/>
  <c r="E494" i="6"/>
  <c r="G494" i="6" s="1"/>
  <c r="R494" i="6" s="1"/>
  <c r="E468" i="6"/>
  <c r="G468" i="6" s="1"/>
  <c r="E464" i="6"/>
  <c r="G464" i="6" s="1"/>
  <c r="E352" i="6"/>
  <c r="E67" i="6"/>
  <c r="E61" i="6"/>
  <c r="E499" i="6" s="1"/>
  <c r="E69" i="10"/>
  <c r="F70" i="10" s="1"/>
  <c r="E45" i="10"/>
  <c r="E496" i="6" l="1"/>
  <c r="G102" i="6"/>
  <c r="H102" i="6" s="1"/>
  <c r="I102" i="6" s="1"/>
  <c r="M101" i="6"/>
  <c r="N101" i="6" s="1"/>
  <c r="O101" i="6" s="1"/>
  <c r="P101" i="6" s="1"/>
  <c r="F498" i="6"/>
  <c r="J102" i="6" l="1"/>
  <c r="K102" i="6" s="1"/>
  <c r="K498" i="6" s="1"/>
  <c r="H496" i="6"/>
  <c r="H498" i="6"/>
  <c r="I498" i="6"/>
  <c r="I496" i="6"/>
  <c r="K496" i="6" l="1"/>
  <c r="L102" i="6"/>
  <c r="L496" i="6" s="1"/>
  <c r="L498" i="6"/>
  <c r="M102" i="6" l="1"/>
  <c r="N102" i="6" s="1"/>
  <c r="M498" i="6"/>
  <c r="M496" i="6"/>
  <c r="N498" i="6" l="1"/>
  <c r="O102" i="6"/>
  <c r="N496" i="6"/>
  <c r="O498" i="6" l="1"/>
  <c r="P102" i="6"/>
  <c r="O496" i="6"/>
  <c r="P496" i="6" l="1"/>
  <c r="Q102" i="6"/>
  <c r="P498" i="6"/>
  <c r="Q496" i="6" l="1"/>
  <c r="Q498" i="6"/>
  <c r="Z62" i="3" l="1"/>
  <c r="G349" i="6" l="1"/>
  <c r="G314" i="6"/>
  <c r="G234" i="6"/>
  <c r="Z467" i="3"/>
  <c r="Z463" i="3"/>
  <c r="Z351" i="3"/>
  <c r="Z56" i="3" l="1"/>
  <c r="Z12" i="2"/>
  <c r="Z10" i="3"/>
  <c r="Z7" i="3"/>
  <c r="AE98" i="2"/>
  <c r="AE7" i="2"/>
  <c r="AF7" i="2"/>
  <c r="W3" i="2"/>
  <c r="AA4" i="2"/>
  <c r="Z5" i="2"/>
  <c r="AB5" i="2" s="1"/>
  <c r="Z6" i="2"/>
  <c r="AB6" i="2" s="1"/>
  <c r="AG6" i="2"/>
  <c r="Z7" i="2"/>
  <c r="AB7" i="2" s="1"/>
  <c r="AG7" i="2"/>
  <c r="AB8" i="2"/>
  <c r="AE6" i="2" s="1"/>
  <c r="AE8" i="2" s="1"/>
  <c r="AB9" i="2"/>
  <c r="AF6" i="2" s="1"/>
  <c r="AB10" i="2"/>
  <c r="AB11" i="2"/>
  <c r="Y15" i="2"/>
  <c r="AB15" i="2"/>
  <c r="Y16" i="2"/>
  <c r="AB16" i="2"/>
  <c r="Y17" i="2"/>
  <c r="AB17" i="2"/>
  <c r="Y18" i="2"/>
  <c r="AB18" i="2"/>
  <c r="Y19" i="2"/>
  <c r="AB19" i="2"/>
  <c r="Y20" i="2"/>
  <c r="AB20" i="2"/>
  <c r="Y21" i="2"/>
  <c r="AB21" i="2"/>
  <c r="Y22" i="2"/>
  <c r="AB22" i="2"/>
  <c r="Y23" i="2"/>
  <c r="AB23" i="2"/>
  <c r="Y24" i="2"/>
  <c r="AB24" i="2"/>
  <c r="Y25" i="2"/>
  <c r="AB25" i="2"/>
  <c r="Y26" i="2"/>
  <c r="AB26" i="2"/>
  <c r="Y27" i="2"/>
  <c r="AB27" i="2"/>
  <c r="Y28" i="2"/>
  <c r="AB28" i="2"/>
  <c r="Y29" i="2"/>
  <c r="AB29" i="2"/>
  <c r="Y30" i="2"/>
  <c r="AB30" i="2"/>
  <c r="Y31" i="2"/>
  <c r="AB31" i="2"/>
  <c r="Y32" i="2"/>
  <c r="AB32" i="2"/>
  <c r="Y33" i="2"/>
  <c r="AB33" i="2"/>
  <c r="Y34" i="2"/>
  <c r="AB34" i="2"/>
  <c r="Y35" i="2"/>
  <c r="AB35" i="2"/>
  <c r="Y36" i="2"/>
  <c r="AB36" i="2"/>
  <c r="Y37" i="2"/>
  <c r="AB37" i="2"/>
  <c r="Y38" i="2"/>
  <c r="AB38" i="2"/>
  <c r="Y39" i="2"/>
  <c r="AB39" i="2"/>
  <c r="Y40" i="2"/>
  <c r="AB40" i="2"/>
  <c r="Y41" i="2"/>
  <c r="AB41" i="2"/>
  <c r="Y42" i="2"/>
  <c r="AB42" i="2"/>
  <c r="Y43" i="2"/>
  <c r="AB43" i="2"/>
  <c r="Y44" i="2"/>
  <c r="AB44" i="2"/>
  <c r="Y45" i="2"/>
  <c r="AB45" i="2"/>
  <c r="Y46" i="2"/>
  <c r="AB46" i="2"/>
  <c r="Y47" i="2"/>
  <c r="AB47" i="2"/>
  <c r="Y48" i="2"/>
  <c r="AB48" i="2"/>
  <c r="Y49" i="2"/>
  <c r="AB49" i="2"/>
  <c r="Y50" i="2"/>
  <c r="AB50" i="2"/>
  <c r="Y51" i="2"/>
  <c r="AB51" i="2"/>
  <c r="Y52" i="2"/>
  <c r="AB52" i="2"/>
  <c r="Y53" i="2"/>
  <c r="AB53" i="2"/>
  <c r="Y54" i="2"/>
  <c r="AB54" i="2"/>
  <c r="Y55" i="2"/>
  <c r="AB55" i="2"/>
  <c r="Y56" i="2"/>
  <c r="AB56" i="2"/>
  <c r="Y57" i="2"/>
  <c r="AB57" i="2"/>
  <c r="Y58" i="2"/>
  <c r="AB58" i="2"/>
  <c r="Y59" i="2"/>
  <c r="AB59" i="2"/>
  <c r="Y60" i="2"/>
  <c r="AB60" i="2"/>
  <c r="Y61" i="2"/>
  <c r="AB61" i="2"/>
  <c r="Y62" i="2"/>
  <c r="AB62" i="2"/>
  <c r="Y63" i="2"/>
  <c r="AB63" i="2"/>
  <c r="Y64" i="2"/>
  <c r="AB64" i="2"/>
  <c r="Y65" i="2"/>
  <c r="AB65" i="2"/>
  <c r="Y66" i="2"/>
  <c r="AB66" i="2"/>
  <c r="Y67" i="2"/>
  <c r="AB67" i="2"/>
  <c r="Y68" i="2"/>
  <c r="AB68" i="2"/>
  <c r="Y69" i="2"/>
  <c r="AB69" i="2"/>
  <c r="Y70" i="2"/>
  <c r="AB70" i="2"/>
  <c r="Y71" i="2"/>
  <c r="AB71" i="2"/>
  <c r="Y72" i="2"/>
  <c r="AB72" i="2"/>
  <c r="Y73" i="2"/>
  <c r="AB73" i="2"/>
  <c r="Y74" i="2"/>
  <c r="AB74" i="2"/>
  <c r="Y75" i="2"/>
  <c r="AB75" i="2"/>
  <c r="Y76" i="2"/>
  <c r="AB76" i="2"/>
  <c r="Y77" i="2"/>
  <c r="AB77" i="2"/>
  <c r="Y78" i="2"/>
  <c r="AB78" i="2"/>
  <c r="Y79" i="2"/>
  <c r="AB79" i="2"/>
  <c r="Y80" i="2"/>
  <c r="AB80" i="2"/>
  <c r="Y81" i="2"/>
  <c r="AB81" i="2"/>
  <c r="Y82" i="2"/>
  <c r="AB82" i="2"/>
  <c r="Y83" i="2"/>
  <c r="AB83" i="2"/>
  <c r="Y84" i="2"/>
  <c r="AB84" i="2"/>
  <c r="Y85" i="2"/>
  <c r="AB85" i="2"/>
  <c r="Y86" i="2"/>
  <c r="AB86" i="2"/>
  <c r="Y87" i="2"/>
  <c r="AB87" i="2"/>
  <c r="Y88" i="2"/>
  <c r="AB88" i="2"/>
  <c r="Y89" i="2"/>
  <c r="AB89" i="2"/>
  <c r="Y90" i="2"/>
  <c r="AB90" i="2"/>
  <c r="Y91" i="2"/>
  <c r="AB91" i="2"/>
  <c r="Y92" i="2"/>
  <c r="AB92" i="2"/>
  <c r="Y93" i="2"/>
  <c r="AB93" i="2"/>
  <c r="Y94" i="2"/>
  <c r="AB94" i="2"/>
  <c r="Y95" i="2"/>
  <c r="AB95" i="2"/>
  <c r="Y96" i="2"/>
  <c r="AB96" i="2"/>
  <c r="Y97" i="2"/>
  <c r="AB97" i="2"/>
  <c r="Y98" i="2"/>
  <c r="AB98" i="2"/>
  <c r="AE99" i="2" s="1"/>
  <c r="Y99" i="2"/>
  <c r="AB99" i="2"/>
  <c r="Y100" i="2"/>
  <c r="AB100" i="2"/>
  <c r="Y101" i="2"/>
  <c r="AB101" i="2"/>
  <c r="Y102" i="2"/>
  <c r="AB102" i="2"/>
  <c r="Y103" i="2"/>
  <c r="AB103" i="2"/>
  <c r="Y104" i="2"/>
  <c r="AB104" i="2"/>
  <c r="Y105" i="2"/>
  <c r="AB105" i="2"/>
  <c r="Y106" i="2"/>
  <c r="AB106" i="2"/>
  <c r="Y107" i="2"/>
  <c r="AB107" i="2"/>
  <c r="Y108" i="2"/>
  <c r="AB108" i="2"/>
  <c r="Y109" i="2"/>
  <c r="AB109" i="2"/>
  <c r="Y110" i="2"/>
  <c r="AB110" i="2"/>
  <c r="Y111" i="2"/>
  <c r="AB111" i="2"/>
  <c r="Y112" i="2"/>
  <c r="AB112" i="2"/>
  <c r="Y113" i="2"/>
  <c r="AB113" i="2"/>
  <c r="Y114" i="2"/>
  <c r="AB114" i="2"/>
  <c r="Y115" i="2"/>
  <c r="AB115" i="2"/>
  <c r="Y116" i="2"/>
  <c r="AB116" i="2"/>
  <c r="Y117" i="2"/>
  <c r="AB117" i="2"/>
  <c r="Y118" i="2"/>
  <c r="AB118" i="2"/>
  <c r="Y119" i="2"/>
  <c r="AB119" i="2"/>
  <c r="Y120" i="2"/>
  <c r="AB120" i="2"/>
  <c r="Y121" i="2"/>
  <c r="AB121" i="2"/>
  <c r="Y122" i="2"/>
  <c r="AB122" i="2"/>
  <c r="Y123" i="2"/>
  <c r="AB123" i="2"/>
  <c r="Y124" i="2"/>
  <c r="AB124" i="2"/>
  <c r="Y125" i="2"/>
  <c r="AB125" i="2"/>
  <c r="Y126" i="2"/>
  <c r="AB126" i="2"/>
  <c r="Y127" i="2"/>
  <c r="AB127" i="2"/>
  <c r="Y128" i="2"/>
  <c r="AB128" i="2"/>
  <c r="Y129" i="2"/>
  <c r="AB129" i="2"/>
  <c r="Y130" i="2"/>
  <c r="AB130" i="2"/>
  <c r="Y131" i="2"/>
  <c r="AB131" i="2"/>
  <c r="Y132" i="2"/>
  <c r="AB132" i="2"/>
  <c r="Y133" i="2"/>
  <c r="AB133" i="2"/>
  <c r="Y134" i="2"/>
  <c r="AB134" i="2"/>
  <c r="Y135" i="2"/>
  <c r="AB135" i="2"/>
  <c r="Y136" i="2"/>
  <c r="AB136" i="2"/>
  <c r="Y137" i="2"/>
  <c r="AB137" i="2"/>
  <c r="Y138" i="2"/>
  <c r="AB138" i="2"/>
  <c r="Y139" i="2"/>
  <c r="AB139" i="2"/>
  <c r="Y140" i="2"/>
  <c r="AB140" i="2"/>
  <c r="Y141" i="2"/>
  <c r="AB141" i="2"/>
  <c r="Y142" i="2"/>
  <c r="AB142" i="2"/>
  <c r="Y143" i="2"/>
  <c r="AB143" i="2"/>
  <c r="Y144" i="2"/>
  <c r="AB144" i="2"/>
  <c r="Y145" i="2"/>
  <c r="AB145" i="2"/>
  <c r="Y146" i="2"/>
  <c r="AB146" i="2"/>
  <c r="Y147" i="2"/>
  <c r="AB147" i="2"/>
  <c r="Y148" i="2"/>
  <c r="AB148" i="2"/>
  <c r="Y149" i="2"/>
  <c r="AB149" i="2"/>
  <c r="Y150" i="2"/>
  <c r="AB150" i="2"/>
  <c r="Y151" i="2"/>
  <c r="AB151" i="2"/>
  <c r="Y152" i="2"/>
  <c r="AB152" i="2"/>
  <c r="Y153" i="2"/>
  <c r="AB153" i="2"/>
  <c r="Y154" i="2"/>
  <c r="AB154" i="2"/>
  <c r="Y155" i="2"/>
  <c r="AB155" i="2"/>
  <c r="Y156" i="2"/>
  <c r="AB156" i="2"/>
  <c r="Y157" i="2"/>
  <c r="AB157" i="2"/>
  <c r="Y158" i="2"/>
  <c r="AB158" i="2"/>
  <c r="Y159" i="2"/>
  <c r="AB159" i="2"/>
  <c r="Y160" i="2"/>
  <c r="AB160" i="2"/>
  <c r="Y161" i="2"/>
  <c r="AB161" i="2"/>
  <c r="Y162" i="2"/>
  <c r="AB162" i="2"/>
  <c r="Y163" i="2"/>
  <c r="AB163" i="2"/>
  <c r="Y164" i="2"/>
  <c r="AB164" i="2"/>
  <c r="Y165" i="2"/>
  <c r="AB165" i="2"/>
  <c r="Y166" i="2"/>
  <c r="AB166" i="2"/>
  <c r="Y167" i="2"/>
  <c r="AB167" i="2"/>
  <c r="Y168" i="2"/>
  <c r="AB168" i="2"/>
  <c r="Y169" i="2"/>
  <c r="AB169" i="2"/>
  <c r="Y170" i="2"/>
  <c r="AB170" i="2"/>
  <c r="Y171" i="2"/>
  <c r="AB171" i="2"/>
  <c r="Y172" i="2"/>
  <c r="AB172" i="2"/>
  <c r="Y173" i="2"/>
  <c r="AB173" i="2"/>
  <c r="Y174" i="2"/>
  <c r="AB174" i="2"/>
  <c r="Y175" i="2"/>
  <c r="AB175" i="2"/>
  <c r="Y176" i="2"/>
  <c r="AB176" i="2"/>
  <c r="Y177" i="2"/>
  <c r="AB177" i="2"/>
  <c r="Y178" i="2"/>
  <c r="AB178" i="2"/>
  <c r="Y179" i="2"/>
  <c r="AB179" i="2"/>
  <c r="Y180" i="2"/>
  <c r="AB180" i="2"/>
  <c r="Y181" i="2"/>
  <c r="AB181" i="2"/>
  <c r="Y182" i="2"/>
  <c r="AB182" i="2"/>
  <c r="Y183" i="2"/>
  <c r="AB183" i="2"/>
  <c r="Y184" i="2"/>
  <c r="AB184" i="2"/>
  <c r="Y185" i="2"/>
  <c r="AB185" i="2"/>
  <c r="Y186" i="2"/>
  <c r="AB186" i="2"/>
  <c r="Y187" i="2"/>
  <c r="AB187" i="2"/>
  <c r="Y188" i="2"/>
  <c r="AB188" i="2"/>
  <c r="Y189" i="2"/>
  <c r="AB189" i="2"/>
  <c r="Y190" i="2"/>
  <c r="AB190" i="2"/>
  <c r="Y191" i="2"/>
  <c r="AB191" i="2"/>
  <c r="Y192" i="2"/>
  <c r="AB192" i="2"/>
  <c r="Y193" i="2"/>
  <c r="AB193" i="2"/>
  <c r="Y194" i="2"/>
  <c r="AB194" i="2"/>
  <c r="Y195" i="2"/>
  <c r="AB195" i="2"/>
  <c r="Y196" i="2"/>
  <c r="AB196" i="2"/>
  <c r="Y197" i="2"/>
  <c r="AB197" i="2"/>
  <c r="Y198" i="2"/>
  <c r="AB198" i="2"/>
  <c r="Y199" i="2"/>
  <c r="AB199" i="2"/>
  <c r="Y200" i="2"/>
  <c r="AB200" i="2"/>
  <c r="Y201" i="2"/>
  <c r="AB201" i="2"/>
  <c r="Y202" i="2"/>
  <c r="AB202" i="2"/>
  <c r="Y203" i="2"/>
  <c r="AB203" i="2"/>
  <c r="Y204" i="2"/>
  <c r="AB204" i="2"/>
  <c r="Y205" i="2"/>
  <c r="AB205" i="2"/>
  <c r="Y206" i="2"/>
  <c r="AB206" i="2"/>
  <c r="Y207" i="2"/>
  <c r="AB207" i="2"/>
  <c r="Y208" i="2"/>
  <c r="AB208" i="2"/>
  <c r="Y209" i="2"/>
  <c r="AB209" i="2"/>
  <c r="Y210" i="2"/>
  <c r="AB210" i="2"/>
  <c r="Y211" i="2"/>
  <c r="AB211" i="2"/>
  <c r="Y212" i="2"/>
  <c r="AB212" i="2"/>
  <c r="Y213" i="2"/>
  <c r="AB213" i="2"/>
  <c r="Y214" i="2"/>
  <c r="AB214" i="2"/>
  <c r="Y215" i="2"/>
  <c r="AB215" i="2"/>
  <c r="Y216" i="2"/>
  <c r="AB216" i="2"/>
  <c r="Y217" i="2"/>
  <c r="AB217" i="2"/>
  <c r="Y218" i="2"/>
  <c r="AB218" i="2"/>
  <c r="Y219" i="2"/>
  <c r="AB219" i="2"/>
  <c r="Y220" i="2"/>
  <c r="AB220" i="2"/>
  <c r="Y221" i="2"/>
  <c r="AB221" i="2"/>
  <c r="Y222" i="2"/>
  <c r="AB222" i="2"/>
  <c r="Y223" i="2"/>
  <c r="AB223" i="2"/>
  <c r="Y224" i="2"/>
  <c r="AB224" i="2"/>
  <c r="Y225" i="2"/>
  <c r="AB225" i="2"/>
  <c r="Y226" i="2"/>
  <c r="AB226" i="2"/>
  <c r="Y227" i="2"/>
  <c r="AB227" i="2"/>
  <c r="Y228" i="2"/>
  <c r="AB228" i="2"/>
  <c r="Y229" i="2"/>
  <c r="AB229" i="2"/>
  <c r="Y230" i="2"/>
  <c r="AB230" i="2"/>
  <c r="Y231" i="2"/>
  <c r="AB231" i="2"/>
  <c r="Y232" i="2"/>
  <c r="AB232" i="2"/>
  <c r="Y233" i="2"/>
  <c r="AB233" i="2"/>
  <c r="Y234" i="2"/>
  <c r="AB234" i="2"/>
  <c r="Y235" i="2"/>
  <c r="AB235" i="2"/>
  <c r="Y236" i="2"/>
  <c r="AB236" i="2"/>
  <c r="Y237" i="2"/>
  <c r="AB237" i="2"/>
  <c r="Y238" i="2"/>
  <c r="AB238" i="2"/>
  <c r="Y239" i="2"/>
  <c r="AB239" i="2"/>
  <c r="Y240" i="2"/>
  <c r="AB240" i="2"/>
  <c r="Y241" i="2"/>
  <c r="AB241" i="2"/>
  <c r="Y242" i="2"/>
  <c r="AB242" i="2"/>
  <c r="Y243" i="2"/>
  <c r="AB243" i="2"/>
  <c r="Y244" i="2"/>
  <c r="AB244" i="2"/>
  <c r="Y245" i="2"/>
  <c r="AB245" i="2"/>
  <c r="Y246" i="2"/>
  <c r="AB246" i="2"/>
  <c r="Y247" i="2"/>
  <c r="AB247" i="2"/>
  <c r="Y248" i="2"/>
  <c r="AB248" i="2"/>
  <c r="Y249" i="2"/>
  <c r="AB249" i="2"/>
  <c r="Y250" i="2"/>
  <c r="AB250" i="2"/>
  <c r="Y251" i="2"/>
  <c r="AB251" i="2"/>
  <c r="Y252" i="2"/>
  <c r="AB252" i="2"/>
  <c r="Y253" i="2"/>
  <c r="AB253" i="2"/>
  <c r="Y254" i="2"/>
  <c r="AB254" i="2"/>
  <c r="Y255" i="2"/>
  <c r="AB255" i="2"/>
  <c r="Y256" i="2"/>
  <c r="AB256" i="2"/>
  <c r="Y257" i="2"/>
  <c r="AB257" i="2"/>
  <c r="Y258" i="2"/>
  <c r="AB258" i="2"/>
  <c r="Y259" i="2"/>
  <c r="AB259" i="2"/>
  <c r="Y260" i="2"/>
  <c r="AB260" i="2"/>
  <c r="Y261" i="2"/>
  <c r="AB261" i="2"/>
  <c r="Y262" i="2"/>
  <c r="AB262" i="2"/>
  <c r="Y263" i="2"/>
  <c r="AB263" i="2"/>
  <c r="Y264" i="2"/>
  <c r="AB264" i="2"/>
  <c r="Y265" i="2"/>
  <c r="AB265" i="2"/>
  <c r="Y266" i="2"/>
  <c r="AB266" i="2"/>
  <c r="Y267" i="2"/>
  <c r="AB267" i="2"/>
  <c r="Y268" i="2"/>
  <c r="AB268" i="2"/>
  <c r="Y269" i="2"/>
  <c r="AB269" i="2"/>
  <c r="Y270" i="2"/>
  <c r="AB270" i="2"/>
  <c r="Y271" i="2"/>
  <c r="AB271" i="2"/>
  <c r="Y272" i="2"/>
  <c r="AB272" i="2"/>
  <c r="Y273" i="2"/>
  <c r="AB273" i="2"/>
  <c r="Y274" i="2"/>
  <c r="AB274" i="2"/>
  <c r="Y275" i="2"/>
  <c r="AB275" i="2"/>
  <c r="Y276" i="2"/>
  <c r="AB276" i="2"/>
  <c r="Y277" i="2"/>
  <c r="AB277" i="2"/>
  <c r="Y278" i="2"/>
  <c r="AB278" i="2"/>
  <c r="Y279" i="2"/>
  <c r="AB279" i="2"/>
  <c r="Y280" i="2"/>
  <c r="AB280" i="2"/>
  <c r="Y281" i="2"/>
  <c r="AB281" i="2"/>
  <c r="Y282" i="2"/>
  <c r="AB282" i="2"/>
  <c r="Y283" i="2"/>
  <c r="AB283" i="2"/>
  <c r="Y284" i="2"/>
  <c r="AB284" i="2"/>
  <c r="Y285" i="2"/>
  <c r="AB285" i="2"/>
  <c r="Y286" i="2"/>
  <c r="AB286" i="2"/>
  <c r="Y287" i="2"/>
  <c r="AB287" i="2"/>
  <c r="Y288" i="2"/>
  <c r="AB288" i="2"/>
  <c r="Y289" i="2"/>
  <c r="AB289" i="2"/>
  <c r="Y290" i="2"/>
  <c r="AB290" i="2"/>
  <c r="Y291" i="2"/>
  <c r="AB291" i="2"/>
  <c r="Y292" i="2"/>
  <c r="AB292" i="2"/>
  <c r="Y293" i="2"/>
  <c r="AB293" i="2"/>
  <c r="Y294" i="2"/>
  <c r="AB294" i="2"/>
  <c r="Y295" i="2"/>
  <c r="AB295" i="2"/>
  <c r="Y296" i="2"/>
  <c r="AB296" i="2"/>
  <c r="Y297" i="2"/>
  <c r="AB297" i="2"/>
  <c r="Y298" i="2"/>
  <c r="AB298" i="2"/>
  <c r="Y299" i="2"/>
  <c r="AB299" i="2"/>
  <c r="Y300" i="2"/>
  <c r="AB300" i="2"/>
  <c r="Y301" i="2"/>
  <c r="AB301" i="2"/>
  <c r="Y302" i="2"/>
  <c r="AB302" i="2"/>
  <c r="Y303" i="2"/>
  <c r="AB303" i="2"/>
  <c r="Y304" i="2"/>
  <c r="AB304" i="2"/>
  <c r="Y305" i="2"/>
  <c r="AB305" i="2"/>
  <c r="Y306" i="2"/>
  <c r="AB306" i="2"/>
  <c r="Y307" i="2"/>
  <c r="AB307" i="2"/>
  <c r="Y308" i="2"/>
  <c r="AB308" i="2"/>
  <c r="Y309" i="2"/>
  <c r="AB309" i="2"/>
  <c r="Y310" i="2"/>
  <c r="AB310" i="2"/>
  <c r="Y311" i="2"/>
  <c r="AB311" i="2"/>
  <c r="Y312" i="2"/>
  <c r="AB312" i="2"/>
  <c r="Y313" i="2"/>
  <c r="AB313" i="2"/>
  <c r="Y314" i="2"/>
  <c r="AB314" i="2"/>
  <c r="Y315" i="2"/>
  <c r="AB315" i="2"/>
  <c r="Y316" i="2"/>
  <c r="AB316" i="2"/>
  <c r="Y317" i="2"/>
  <c r="AB317" i="2"/>
  <c r="Y318" i="2"/>
  <c r="AB318" i="2"/>
  <c r="Y319" i="2"/>
  <c r="AB319" i="2"/>
  <c r="Y320" i="2"/>
  <c r="AB320" i="2"/>
  <c r="Y321" i="2"/>
  <c r="AB321" i="2"/>
  <c r="Y322" i="2"/>
  <c r="AB322" i="2"/>
  <c r="Y323" i="2"/>
  <c r="AB323" i="2"/>
  <c r="Y324" i="2"/>
  <c r="AB324" i="2"/>
  <c r="Y325" i="2"/>
  <c r="AB325" i="2"/>
  <c r="Y326" i="2"/>
  <c r="AB326" i="2"/>
  <c r="Y327" i="2"/>
  <c r="AB327" i="2"/>
  <c r="Y328" i="2"/>
  <c r="AB328" i="2"/>
  <c r="Y329" i="2"/>
  <c r="AB329" i="2"/>
  <c r="Y330" i="2"/>
  <c r="AB330" i="2"/>
  <c r="Y331" i="2"/>
  <c r="AB331" i="2"/>
  <c r="Y332" i="2"/>
  <c r="AB332" i="2"/>
  <c r="Y333" i="2"/>
  <c r="AB333" i="2"/>
  <c r="Y334" i="2"/>
  <c r="AB334" i="2"/>
  <c r="Y335" i="2"/>
  <c r="AB335" i="2"/>
  <c r="Y336" i="2"/>
  <c r="AB336" i="2"/>
  <c r="Y337" i="2"/>
  <c r="AB337" i="2"/>
  <c r="Y338" i="2"/>
  <c r="AB338" i="2"/>
  <c r="Y339" i="2"/>
  <c r="AB339" i="2"/>
  <c r="Y340" i="2"/>
  <c r="AB340" i="2"/>
  <c r="Y341" i="2"/>
  <c r="AB341" i="2"/>
  <c r="Y342" i="2"/>
  <c r="AB342" i="2"/>
  <c r="Y343" i="2"/>
  <c r="AB343" i="2"/>
  <c r="Y344" i="2"/>
  <c r="AB344" i="2"/>
  <c r="Y345" i="2"/>
  <c r="AB345" i="2"/>
  <c r="Y346" i="2"/>
  <c r="AB346" i="2"/>
  <c r="Y347" i="2"/>
  <c r="AB347" i="2"/>
  <c r="Y348" i="2"/>
  <c r="AB348" i="2"/>
  <c r="Y349" i="2"/>
  <c r="AB349" i="2"/>
  <c r="Y350" i="2"/>
  <c r="AB350" i="2"/>
  <c r="Y351" i="2"/>
  <c r="AB351" i="2"/>
  <c r="Y352" i="2"/>
  <c r="AB352" i="2"/>
  <c r="Y353" i="2"/>
  <c r="AB353" i="2"/>
  <c r="Y354" i="2"/>
  <c r="AB354" i="2"/>
  <c r="Y355" i="2"/>
  <c r="AB355" i="2"/>
  <c r="Y356" i="2"/>
  <c r="AB356" i="2"/>
  <c r="Y357" i="2"/>
  <c r="AB357" i="2"/>
  <c r="Y358" i="2"/>
  <c r="AB358" i="2"/>
  <c r="Y359" i="2"/>
  <c r="AB359" i="2"/>
  <c r="Y360" i="2"/>
  <c r="AB360" i="2"/>
  <c r="Y361" i="2"/>
  <c r="AB361" i="2"/>
  <c r="Y362" i="2"/>
  <c r="AB362" i="2"/>
  <c r="Y363" i="2"/>
  <c r="AB363" i="2"/>
  <c r="Y364" i="2"/>
  <c r="AB364" i="2"/>
  <c r="Y365" i="2"/>
  <c r="AB365" i="2"/>
  <c r="Y366" i="2"/>
  <c r="AB366" i="2"/>
  <c r="Y367" i="2"/>
  <c r="AB367" i="2"/>
  <c r="Y368" i="2"/>
  <c r="AB368" i="2"/>
  <c r="Y369" i="2"/>
  <c r="AB369" i="2"/>
  <c r="Y370" i="2"/>
  <c r="AB370" i="2"/>
  <c r="Y371" i="2"/>
  <c r="AB371" i="2"/>
  <c r="Y372" i="2"/>
  <c r="AB372" i="2"/>
  <c r="Y373" i="2"/>
  <c r="AB373" i="2"/>
  <c r="Y374" i="2"/>
  <c r="AB374" i="2"/>
  <c r="Y375" i="2"/>
  <c r="AB375" i="2"/>
  <c r="Y376" i="2"/>
  <c r="AB376" i="2"/>
  <c r="Y377" i="2"/>
  <c r="AB377" i="2"/>
  <c r="Y378" i="2"/>
  <c r="AB378" i="2"/>
  <c r="Y379" i="2"/>
  <c r="AB379" i="2"/>
  <c r="Y380" i="2"/>
  <c r="AB380" i="2"/>
  <c r="Y381" i="2"/>
  <c r="AB381" i="2"/>
  <c r="Y382" i="2"/>
  <c r="AB382" i="2"/>
  <c r="Y383" i="2"/>
  <c r="AB383" i="2"/>
  <c r="Y384" i="2"/>
  <c r="AB384" i="2"/>
  <c r="Y385" i="2"/>
  <c r="AB385" i="2"/>
  <c r="Y386" i="2"/>
  <c r="AB386" i="2"/>
  <c r="Y387" i="2"/>
  <c r="AB387" i="2"/>
  <c r="Y388" i="2"/>
  <c r="AB388" i="2"/>
  <c r="Y389" i="2"/>
  <c r="AB389" i="2"/>
  <c r="Y390" i="2"/>
  <c r="AB390" i="2"/>
  <c r="Y391" i="2"/>
  <c r="AB391" i="2"/>
  <c r="Y392" i="2"/>
  <c r="AB392" i="2"/>
  <c r="Y393" i="2"/>
  <c r="AB393" i="2"/>
  <c r="Y394" i="2"/>
  <c r="AB394" i="2"/>
  <c r="Y395" i="2"/>
  <c r="AB395" i="2"/>
  <c r="Y396" i="2"/>
  <c r="AB396" i="2"/>
  <c r="Y397" i="2"/>
  <c r="AB397" i="2"/>
  <c r="Y398" i="2"/>
  <c r="AB398" i="2"/>
  <c r="Y399" i="2"/>
  <c r="AB399" i="2"/>
  <c r="Y400" i="2"/>
  <c r="AB400" i="2"/>
  <c r="Y401" i="2"/>
  <c r="AB401" i="2"/>
  <c r="Y402" i="2"/>
  <c r="AB402" i="2"/>
  <c r="Y403" i="2"/>
  <c r="AB403" i="2"/>
  <c r="Y404" i="2"/>
  <c r="AB404" i="2"/>
  <c r="Y405" i="2"/>
  <c r="AB405" i="2"/>
  <c r="Y406" i="2"/>
  <c r="AB406" i="2"/>
  <c r="Y407" i="2"/>
  <c r="AB407" i="2"/>
  <c r="Y408" i="2"/>
  <c r="AB408" i="2"/>
  <c r="Y409" i="2"/>
  <c r="AB409" i="2"/>
  <c r="Y410" i="2"/>
  <c r="AB410" i="2"/>
  <c r="Y411" i="2"/>
  <c r="AB411" i="2"/>
  <c r="Y412" i="2"/>
  <c r="AB412" i="2"/>
  <c r="Y413" i="2"/>
  <c r="AB413" i="2"/>
  <c r="Y414" i="2"/>
  <c r="AB414" i="2"/>
  <c r="Y415" i="2"/>
  <c r="AB415" i="2"/>
  <c r="Y416" i="2"/>
  <c r="AB416" i="2"/>
  <c r="Y417" i="2"/>
  <c r="AB417" i="2"/>
  <c r="Y418" i="2"/>
  <c r="AB418" i="2"/>
  <c r="Y419" i="2"/>
  <c r="AB419" i="2"/>
  <c r="Y420" i="2"/>
  <c r="AB420" i="2"/>
  <c r="Y421" i="2"/>
  <c r="AB421" i="2"/>
  <c r="Y422" i="2"/>
  <c r="AB422" i="2"/>
  <c r="Y423" i="2"/>
  <c r="AB423" i="2"/>
  <c r="Y424" i="2"/>
  <c r="AB424" i="2"/>
  <c r="Y425" i="2"/>
  <c r="AB425" i="2"/>
  <c r="Y426" i="2"/>
  <c r="AB426" i="2"/>
  <c r="Y427" i="2"/>
  <c r="AB427" i="2"/>
  <c r="Y428" i="2"/>
  <c r="AB428" i="2"/>
  <c r="Y429" i="2"/>
  <c r="AB429" i="2"/>
  <c r="Y430" i="2"/>
  <c r="AB430" i="2"/>
  <c r="Y431" i="2"/>
  <c r="AB431" i="2"/>
  <c r="Y432" i="2"/>
  <c r="AB432" i="2"/>
  <c r="Y433" i="2"/>
  <c r="AB433" i="2"/>
  <c r="Y434" i="2"/>
  <c r="AB434" i="2"/>
  <c r="Y435" i="2"/>
  <c r="AB435" i="2"/>
  <c r="Y436" i="2"/>
  <c r="AB436" i="2"/>
  <c r="Y437" i="2"/>
  <c r="AB437" i="2"/>
  <c r="Y438" i="2"/>
  <c r="AB438" i="2"/>
  <c r="Y439" i="2"/>
  <c r="AB439" i="2"/>
  <c r="Y440" i="2"/>
  <c r="AB440" i="2"/>
  <c r="Y441" i="2"/>
  <c r="AB441" i="2"/>
  <c r="Y442" i="2"/>
  <c r="AB442" i="2"/>
  <c r="Y443" i="2"/>
  <c r="AB443" i="2"/>
  <c r="Y444" i="2"/>
  <c r="AB444" i="2"/>
  <c r="Y445" i="2"/>
  <c r="AB445" i="2"/>
  <c r="Y446" i="2"/>
  <c r="AB446" i="2"/>
  <c r="Y447" i="2"/>
  <c r="AB447" i="2"/>
  <c r="Y448" i="2"/>
  <c r="AB448" i="2"/>
  <c r="Y449" i="2"/>
  <c r="AB449" i="2"/>
  <c r="Y450" i="2"/>
  <c r="AB450" i="2"/>
  <c r="Y451" i="2"/>
  <c r="AB451" i="2"/>
  <c r="Y452" i="2"/>
  <c r="AB452" i="2"/>
  <c r="Y453" i="2"/>
  <c r="AB453" i="2"/>
  <c r="Y454" i="2"/>
  <c r="AB454" i="2"/>
  <c r="Y455" i="2"/>
  <c r="AB455" i="2"/>
  <c r="Y456" i="2"/>
  <c r="AB456" i="2"/>
  <c r="Y457" i="2"/>
  <c r="AB457" i="2"/>
  <c r="Y458" i="2"/>
  <c r="AB458" i="2"/>
  <c r="Y459" i="2"/>
  <c r="AB459" i="2"/>
  <c r="Y460" i="2"/>
  <c r="AB460" i="2"/>
  <c r="Y461" i="2"/>
  <c r="AB461" i="2"/>
  <c r="Y462" i="2"/>
  <c r="AB462" i="2"/>
  <c r="Y463" i="2"/>
  <c r="AB463" i="2"/>
  <c r="Y464" i="2"/>
  <c r="AB464" i="2"/>
  <c r="Y465" i="2"/>
  <c r="AB465" i="2"/>
  <c r="Y466" i="2"/>
  <c r="AB466" i="2"/>
  <c r="Y467" i="2"/>
  <c r="AB467" i="2"/>
  <c r="Y468" i="2"/>
  <c r="AB468" i="2"/>
  <c r="Y469" i="2"/>
  <c r="AB469" i="2"/>
  <c r="Y470" i="2"/>
  <c r="AB470" i="2"/>
  <c r="Y471" i="2"/>
  <c r="AB471" i="2"/>
  <c r="Y472" i="2"/>
  <c r="AB472" i="2"/>
  <c r="Y473" i="2"/>
  <c r="AB473" i="2"/>
  <c r="Y474" i="2"/>
  <c r="AB474" i="2"/>
  <c r="Y475" i="2"/>
  <c r="AB475" i="2"/>
  <c r="Y476" i="2"/>
  <c r="AB476" i="2"/>
  <c r="Y477" i="2"/>
  <c r="AB477" i="2"/>
  <c r="Y478" i="2"/>
  <c r="AB478" i="2"/>
  <c r="Y479" i="2"/>
  <c r="AB479" i="2"/>
  <c r="Y480" i="2"/>
  <c r="AB480" i="2"/>
  <c r="Y481" i="2"/>
  <c r="AB481" i="2"/>
  <c r="Y482" i="2"/>
  <c r="AB482" i="2"/>
  <c r="Y483" i="2"/>
  <c r="AB483" i="2"/>
  <c r="Y484" i="2"/>
  <c r="AB484" i="2"/>
  <c r="Y485" i="2"/>
  <c r="AB485" i="2"/>
  <c r="Y486" i="2"/>
  <c r="AB486" i="2"/>
  <c r="Y487" i="2"/>
  <c r="AB487" i="2"/>
  <c r="Y488" i="2"/>
  <c r="AB488" i="2"/>
  <c r="Y489" i="2"/>
  <c r="AB489" i="2"/>
  <c r="Z492" i="2"/>
  <c r="AA492" i="2"/>
  <c r="E5" i="6"/>
  <c r="I5" i="6"/>
  <c r="J5" i="6" s="1"/>
  <c r="E6" i="6"/>
  <c r="E11" i="6" s="1"/>
  <c r="R6" i="6"/>
  <c r="E7" i="6"/>
  <c r="G7" i="6" s="1"/>
  <c r="R7" i="6" s="1"/>
  <c r="S7" i="6" s="1"/>
  <c r="R8" i="6"/>
  <c r="S8" i="6" s="1"/>
  <c r="E9" i="6"/>
  <c r="F9" i="6" s="1"/>
  <c r="F11" i="6"/>
  <c r="H11" i="6"/>
  <c r="Q11" i="6"/>
  <c r="E13" i="6"/>
  <c r="F13" i="6"/>
  <c r="R13" i="6" s="1"/>
  <c r="G13" i="6"/>
  <c r="H13" i="6"/>
  <c r="I13" i="6"/>
  <c r="J13" i="6"/>
  <c r="K13" i="6"/>
  <c r="L13" i="6"/>
  <c r="M13" i="6"/>
  <c r="N13" i="6"/>
  <c r="O13" i="6"/>
  <c r="P13" i="6"/>
  <c r="Q13" i="6"/>
  <c r="S17" i="6"/>
  <c r="R19" i="6"/>
  <c r="R20" i="6"/>
  <c r="R21" i="6"/>
  <c r="R22" i="6"/>
  <c r="R23" i="6"/>
  <c r="R24" i="6"/>
  <c r="R25" i="6"/>
  <c r="R26" i="6"/>
  <c r="G27" i="6"/>
  <c r="R28" i="6"/>
  <c r="R29" i="6"/>
  <c r="R30" i="6"/>
  <c r="R31" i="6"/>
  <c r="R32" i="6"/>
  <c r="R33" i="6"/>
  <c r="R34" i="6"/>
  <c r="G35" i="6"/>
  <c r="R35" i="6" s="1"/>
  <c r="R36" i="6"/>
  <c r="G37" i="6"/>
  <c r="R37" i="6" s="1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G53" i="6"/>
  <c r="R53" i="6" s="1"/>
  <c r="R54" i="6"/>
  <c r="R55" i="6"/>
  <c r="R56" i="6"/>
  <c r="G57" i="6"/>
  <c r="R57" i="6" s="1"/>
  <c r="R58" i="6"/>
  <c r="R59" i="6"/>
  <c r="R60" i="6"/>
  <c r="R61" i="6"/>
  <c r="R62" i="6"/>
  <c r="R63" i="6"/>
  <c r="R64" i="6"/>
  <c r="R65" i="6"/>
  <c r="R66" i="6"/>
  <c r="G67" i="6"/>
  <c r="R67" i="6" s="1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G498" i="6"/>
  <c r="R103" i="6"/>
  <c r="R104" i="6"/>
  <c r="R105" i="6"/>
  <c r="R106" i="6"/>
  <c r="R107" i="6"/>
  <c r="G108" i="6"/>
  <c r="R108" i="6" s="1"/>
  <c r="R109" i="6"/>
  <c r="R110" i="6"/>
  <c r="R111" i="6"/>
  <c r="R112" i="6"/>
  <c r="R113" i="6"/>
  <c r="R114" i="6"/>
  <c r="G115" i="6"/>
  <c r="R115" i="6" s="1"/>
  <c r="R116" i="6"/>
  <c r="G117" i="6"/>
  <c r="R117" i="6" s="1"/>
  <c r="R118" i="6"/>
  <c r="G119" i="6"/>
  <c r="R119" i="6" s="1"/>
  <c r="R120" i="6"/>
  <c r="R121" i="6"/>
  <c r="R122" i="6"/>
  <c r="G123" i="6"/>
  <c r="R123" i="6" s="1"/>
  <c r="R124" i="6"/>
  <c r="R125" i="6"/>
  <c r="R126" i="6"/>
  <c r="G127" i="6"/>
  <c r="R127" i="6" s="1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G145" i="6"/>
  <c r="R145" i="6" s="1"/>
  <c r="R146" i="6"/>
  <c r="R147" i="6"/>
  <c r="R148" i="6"/>
  <c r="G149" i="6"/>
  <c r="R149" i="6" s="1"/>
  <c r="R150" i="6"/>
  <c r="R151" i="6"/>
  <c r="R152" i="6"/>
  <c r="R153" i="6"/>
  <c r="R154" i="6"/>
  <c r="G155" i="6"/>
  <c r="R155" i="6" s="1"/>
  <c r="R156" i="6"/>
  <c r="R157" i="6"/>
  <c r="R158" i="6"/>
  <c r="R159" i="6"/>
  <c r="R160" i="6"/>
  <c r="R161" i="6"/>
  <c r="R162" i="6"/>
  <c r="R163" i="6"/>
  <c r="R164" i="6"/>
  <c r="G165" i="6"/>
  <c r="R165" i="6" s="1"/>
  <c r="R166" i="6"/>
  <c r="G167" i="6"/>
  <c r="R167" i="6" s="1"/>
  <c r="R168" i="6"/>
  <c r="R169" i="6"/>
  <c r="R170" i="6"/>
  <c r="G171" i="6"/>
  <c r="R171" i="6" s="1"/>
  <c r="R172" i="6"/>
  <c r="G173" i="6"/>
  <c r="R173" i="6" s="1"/>
  <c r="R174" i="6"/>
  <c r="R175" i="6"/>
  <c r="R176" i="6"/>
  <c r="G177" i="6"/>
  <c r="R177" i="6" s="1"/>
  <c r="R178" i="6"/>
  <c r="G179" i="6"/>
  <c r="R179" i="6" s="1"/>
  <c r="R180" i="6"/>
  <c r="G181" i="6"/>
  <c r="R181" i="6" s="1"/>
  <c r="R182" i="6"/>
  <c r="R183" i="6"/>
  <c r="R184" i="6"/>
  <c r="R185" i="6"/>
  <c r="R186" i="6"/>
  <c r="R187" i="6"/>
  <c r="R188" i="6"/>
  <c r="G189" i="6"/>
  <c r="R189" i="6" s="1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G217" i="6"/>
  <c r="R217" i="6" s="1"/>
  <c r="R218" i="6"/>
  <c r="R219" i="6"/>
  <c r="R220" i="6"/>
  <c r="R221" i="6"/>
  <c r="R222" i="6"/>
  <c r="G223" i="6"/>
  <c r="R223" i="6" s="1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G267" i="6"/>
  <c r="R267" i="6" s="1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J349" i="6"/>
  <c r="J498" i="6" s="1"/>
  <c r="R349" i="6"/>
  <c r="G350" i="6"/>
  <c r="R350" i="6" s="1"/>
  <c r="R351" i="6"/>
  <c r="G352" i="6"/>
  <c r="R352" i="6" s="1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G399" i="6"/>
  <c r="R399" i="6" s="1"/>
  <c r="R400" i="6"/>
  <c r="R401" i="6"/>
  <c r="R402" i="6"/>
  <c r="R403" i="6"/>
  <c r="R404" i="6"/>
  <c r="R405" i="6"/>
  <c r="R406" i="6"/>
  <c r="R407" i="6"/>
  <c r="R408" i="6"/>
  <c r="G409" i="6"/>
  <c r="R409" i="6" s="1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X14" i="3"/>
  <c r="Y14" i="3" s="1"/>
  <c r="X15" i="3"/>
  <c r="Y15" i="3" s="1"/>
  <c r="X16" i="3"/>
  <c r="Y16" i="3" s="1"/>
  <c r="X17" i="3"/>
  <c r="Y17" i="3" s="1"/>
  <c r="X18" i="3"/>
  <c r="Y18" i="3" s="1"/>
  <c r="X19" i="3"/>
  <c r="Y19" i="3" s="1"/>
  <c r="X20" i="3"/>
  <c r="Y20" i="3" s="1"/>
  <c r="X21" i="3"/>
  <c r="Y21" i="3" s="1"/>
  <c r="X22" i="3"/>
  <c r="Y22" i="3" s="1"/>
  <c r="X23" i="3"/>
  <c r="Y23" i="3" s="1"/>
  <c r="X24" i="3"/>
  <c r="Y24" i="3" s="1"/>
  <c r="X25" i="3"/>
  <c r="Y25" i="3" s="1"/>
  <c r="X26" i="3"/>
  <c r="Y26" i="3" s="1"/>
  <c r="X27" i="3"/>
  <c r="Y27" i="3" s="1"/>
  <c r="X28" i="3"/>
  <c r="Y28" i="3" s="1"/>
  <c r="X29" i="3"/>
  <c r="Y29" i="3" s="1"/>
  <c r="X30" i="3"/>
  <c r="Y30" i="3" s="1"/>
  <c r="X31" i="3"/>
  <c r="Y31" i="3" s="1"/>
  <c r="X32" i="3"/>
  <c r="Y32" i="3" s="1"/>
  <c r="X33" i="3"/>
  <c r="Y33" i="3" s="1"/>
  <c r="X34" i="3"/>
  <c r="Y34" i="3" s="1"/>
  <c r="X35" i="3"/>
  <c r="Y35" i="3" s="1"/>
  <c r="X36" i="3"/>
  <c r="Y36" i="3" s="1"/>
  <c r="X37" i="3"/>
  <c r="Y37" i="3" s="1"/>
  <c r="X38" i="3"/>
  <c r="Y38" i="3" s="1"/>
  <c r="X39" i="3"/>
  <c r="Y39" i="3" s="1"/>
  <c r="X40" i="3"/>
  <c r="Y40" i="3" s="1"/>
  <c r="X41" i="3"/>
  <c r="Y41" i="3" s="1"/>
  <c r="X42" i="3"/>
  <c r="Y42" i="3" s="1"/>
  <c r="X43" i="3"/>
  <c r="Y43" i="3" s="1"/>
  <c r="X44" i="3"/>
  <c r="Y44" i="3" s="1"/>
  <c r="X45" i="3"/>
  <c r="Y45" i="3" s="1"/>
  <c r="X46" i="3"/>
  <c r="Y46" i="3" s="1"/>
  <c r="X47" i="3"/>
  <c r="Y47" i="3" s="1"/>
  <c r="X48" i="3"/>
  <c r="Y48" i="3" s="1"/>
  <c r="X49" i="3"/>
  <c r="Y49" i="3" s="1"/>
  <c r="X50" i="3"/>
  <c r="Y50" i="3" s="1"/>
  <c r="X51" i="3"/>
  <c r="Y51" i="3" s="1"/>
  <c r="X52" i="3"/>
  <c r="Y52" i="3" s="1"/>
  <c r="X53" i="3"/>
  <c r="Y53" i="3" s="1"/>
  <c r="X54" i="3"/>
  <c r="Y54" i="3" s="1"/>
  <c r="X55" i="3"/>
  <c r="Y55" i="3" s="1"/>
  <c r="X56" i="3"/>
  <c r="Y56" i="3" s="1"/>
  <c r="X57" i="3"/>
  <c r="Y57" i="3" s="1"/>
  <c r="X58" i="3"/>
  <c r="Y58" i="3" s="1"/>
  <c r="X59" i="3"/>
  <c r="Y59" i="3" s="1"/>
  <c r="X60" i="3"/>
  <c r="Y60" i="3" s="1"/>
  <c r="X61" i="3"/>
  <c r="Y61" i="3" s="1"/>
  <c r="X62" i="3"/>
  <c r="Y62" i="3" s="1"/>
  <c r="X63" i="3"/>
  <c r="Y63" i="3" s="1"/>
  <c r="X64" i="3"/>
  <c r="Y64" i="3" s="1"/>
  <c r="X65" i="3"/>
  <c r="Y65" i="3" s="1"/>
  <c r="X66" i="3"/>
  <c r="Y66" i="3" s="1"/>
  <c r="X67" i="3"/>
  <c r="Y67" i="3" s="1"/>
  <c r="X68" i="3"/>
  <c r="Y68" i="3" s="1"/>
  <c r="X69" i="3"/>
  <c r="Y69" i="3" s="1"/>
  <c r="X70" i="3"/>
  <c r="Y70" i="3" s="1"/>
  <c r="X71" i="3"/>
  <c r="Y71" i="3" s="1"/>
  <c r="X72" i="3"/>
  <c r="Y72" i="3" s="1"/>
  <c r="X73" i="3"/>
  <c r="Y73" i="3" s="1"/>
  <c r="X74" i="3"/>
  <c r="Y74" i="3" s="1"/>
  <c r="X75" i="3"/>
  <c r="Y75" i="3" s="1"/>
  <c r="X76" i="3"/>
  <c r="Y76" i="3" s="1"/>
  <c r="X77" i="3"/>
  <c r="Y77" i="3" s="1"/>
  <c r="X78" i="3"/>
  <c r="Y78" i="3" s="1"/>
  <c r="X79" i="3"/>
  <c r="Y79" i="3" s="1"/>
  <c r="X80" i="3"/>
  <c r="Y80" i="3" s="1"/>
  <c r="X81" i="3"/>
  <c r="Y81" i="3" s="1"/>
  <c r="X82" i="3"/>
  <c r="Y82" i="3" s="1"/>
  <c r="X83" i="3"/>
  <c r="Y83" i="3" s="1"/>
  <c r="X84" i="3"/>
  <c r="Y84" i="3" s="1"/>
  <c r="X85" i="3"/>
  <c r="Y85" i="3" s="1"/>
  <c r="X86" i="3"/>
  <c r="Y86" i="3" s="1"/>
  <c r="X87" i="3"/>
  <c r="Y87" i="3" s="1"/>
  <c r="X88" i="3"/>
  <c r="Y88" i="3" s="1"/>
  <c r="X89" i="3"/>
  <c r="Y89" i="3" s="1"/>
  <c r="X90" i="3"/>
  <c r="Y90" i="3" s="1"/>
  <c r="X91" i="3"/>
  <c r="Y91" i="3" s="1"/>
  <c r="X92" i="3"/>
  <c r="Y92" i="3" s="1"/>
  <c r="X93" i="3"/>
  <c r="Y93" i="3" s="1"/>
  <c r="X94" i="3"/>
  <c r="Y94" i="3" s="1"/>
  <c r="X95" i="3"/>
  <c r="Y95" i="3" s="1"/>
  <c r="X96" i="3"/>
  <c r="Y96" i="3" s="1"/>
  <c r="X97" i="3"/>
  <c r="Y97" i="3" s="1"/>
  <c r="X98" i="3"/>
  <c r="Y98" i="3" s="1"/>
  <c r="X99" i="3"/>
  <c r="Y99" i="3" s="1"/>
  <c r="X100" i="3"/>
  <c r="Y100" i="3" s="1"/>
  <c r="X101" i="3"/>
  <c r="Y101" i="3" s="1"/>
  <c r="X102" i="3"/>
  <c r="Y102" i="3" s="1"/>
  <c r="X103" i="3"/>
  <c r="Y103" i="3" s="1"/>
  <c r="X104" i="3"/>
  <c r="Y104" i="3" s="1"/>
  <c r="X105" i="3"/>
  <c r="Y105" i="3" s="1"/>
  <c r="X106" i="3"/>
  <c r="Y106" i="3" s="1"/>
  <c r="X107" i="3"/>
  <c r="Y107" i="3" s="1"/>
  <c r="X108" i="3"/>
  <c r="Y108" i="3" s="1"/>
  <c r="X109" i="3"/>
  <c r="Y109" i="3" s="1"/>
  <c r="X110" i="3"/>
  <c r="Y110" i="3" s="1"/>
  <c r="X111" i="3"/>
  <c r="Y111" i="3" s="1"/>
  <c r="X112" i="3"/>
  <c r="Y112" i="3" s="1"/>
  <c r="X113" i="3"/>
  <c r="Y113" i="3" s="1"/>
  <c r="X114" i="3"/>
  <c r="Y114" i="3" s="1"/>
  <c r="X115" i="3"/>
  <c r="Y115" i="3" s="1"/>
  <c r="X116" i="3"/>
  <c r="Y116" i="3" s="1"/>
  <c r="X117" i="3"/>
  <c r="Y117" i="3" s="1"/>
  <c r="X118" i="3"/>
  <c r="Y118" i="3" s="1"/>
  <c r="X119" i="3"/>
  <c r="Y119" i="3" s="1"/>
  <c r="X120" i="3"/>
  <c r="Y120" i="3" s="1"/>
  <c r="X121" i="3"/>
  <c r="Y121" i="3" s="1"/>
  <c r="X122" i="3"/>
  <c r="Y122" i="3" s="1"/>
  <c r="X123" i="3"/>
  <c r="Y123" i="3" s="1"/>
  <c r="X124" i="3"/>
  <c r="Y124" i="3" s="1"/>
  <c r="X125" i="3"/>
  <c r="Y125" i="3" s="1"/>
  <c r="X126" i="3"/>
  <c r="Y126" i="3" s="1"/>
  <c r="X127" i="3"/>
  <c r="Y127" i="3" s="1"/>
  <c r="X128" i="3"/>
  <c r="Y128" i="3" s="1"/>
  <c r="X129" i="3"/>
  <c r="Y129" i="3" s="1"/>
  <c r="X130" i="3"/>
  <c r="Y130" i="3" s="1"/>
  <c r="X131" i="3"/>
  <c r="Y131" i="3" s="1"/>
  <c r="X132" i="3"/>
  <c r="Y132" i="3" s="1"/>
  <c r="X133" i="3"/>
  <c r="Y133" i="3" s="1"/>
  <c r="X134" i="3"/>
  <c r="Y134" i="3" s="1"/>
  <c r="X135" i="3"/>
  <c r="Y135" i="3" s="1"/>
  <c r="X136" i="3"/>
  <c r="Y136" i="3" s="1"/>
  <c r="X137" i="3"/>
  <c r="Y137" i="3" s="1"/>
  <c r="X138" i="3"/>
  <c r="Y138" i="3" s="1"/>
  <c r="X139" i="3"/>
  <c r="Y139" i="3" s="1"/>
  <c r="X140" i="3"/>
  <c r="Y140" i="3" s="1"/>
  <c r="X141" i="3"/>
  <c r="Y141" i="3" s="1"/>
  <c r="X142" i="3"/>
  <c r="Y142" i="3" s="1"/>
  <c r="X143" i="3"/>
  <c r="Y143" i="3" s="1"/>
  <c r="X144" i="3"/>
  <c r="Y144" i="3" s="1"/>
  <c r="X145" i="3"/>
  <c r="Y145" i="3" s="1"/>
  <c r="X146" i="3"/>
  <c r="Y146" i="3" s="1"/>
  <c r="X147" i="3"/>
  <c r="Y147" i="3" s="1"/>
  <c r="X148" i="3"/>
  <c r="Y148" i="3" s="1"/>
  <c r="X149" i="3"/>
  <c r="Y149" i="3" s="1"/>
  <c r="X150" i="3"/>
  <c r="Y150" i="3" s="1"/>
  <c r="X151" i="3"/>
  <c r="Y151" i="3" s="1"/>
  <c r="X152" i="3"/>
  <c r="Y152" i="3" s="1"/>
  <c r="X153" i="3"/>
  <c r="Y153" i="3" s="1"/>
  <c r="X154" i="3"/>
  <c r="Y154" i="3" s="1"/>
  <c r="X155" i="3"/>
  <c r="Y155" i="3" s="1"/>
  <c r="X156" i="3"/>
  <c r="Y156" i="3" s="1"/>
  <c r="X157" i="3"/>
  <c r="Y157" i="3" s="1"/>
  <c r="X158" i="3"/>
  <c r="Y158" i="3" s="1"/>
  <c r="X159" i="3"/>
  <c r="Y159" i="3" s="1"/>
  <c r="X160" i="3"/>
  <c r="Y160" i="3" s="1"/>
  <c r="X161" i="3"/>
  <c r="Y161" i="3" s="1"/>
  <c r="X162" i="3"/>
  <c r="Y162" i="3" s="1"/>
  <c r="X163" i="3"/>
  <c r="Y163" i="3" s="1"/>
  <c r="X164" i="3"/>
  <c r="Y164" i="3" s="1"/>
  <c r="X165" i="3"/>
  <c r="Y165" i="3" s="1"/>
  <c r="X166" i="3"/>
  <c r="Y166" i="3" s="1"/>
  <c r="X167" i="3"/>
  <c r="Y167" i="3" s="1"/>
  <c r="X168" i="3"/>
  <c r="Y168" i="3" s="1"/>
  <c r="X169" i="3"/>
  <c r="Y169" i="3" s="1"/>
  <c r="X170" i="3"/>
  <c r="Y170" i="3" s="1"/>
  <c r="X171" i="3"/>
  <c r="Y171" i="3" s="1"/>
  <c r="X172" i="3"/>
  <c r="Y172" i="3" s="1"/>
  <c r="X173" i="3"/>
  <c r="Y173" i="3" s="1"/>
  <c r="X174" i="3"/>
  <c r="Y174" i="3" s="1"/>
  <c r="X175" i="3"/>
  <c r="Y175" i="3" s="1"/>
  <c r="X176" i="3"/>
  <c r="Y176" i="3" s="1"/>
  <c r="X177" i="3"/>
  <c r="Y177" i="3" s="1"/>
  <c r="X178" i="3"/>
  <c r="Y178" i="3" s="1"/>
  <c r="X179" i="3"/>
  <c r="Y179" i="3" s="1"/>
  <c r="X180" i="3"/>
  <c r="Y180" i="3" s="1"/>
  <c r="X181" i="3"/>
  <c r="Y181" i="3" s="1"/>
  <c r="X182" i="3"/>
  <c r="Y182" i="3" s="1"/>
  <c r="X183" i="3"/>
  <c r="Y183" i="3" s="1"/>
  <c r="X184" i="3"/>
  <c r="Y184" i="3" s="1"/>
  <c r="X185" i="3"/>
  <c r="Y185" i="3" s="1"/>
  <c r="X186" i="3"/>
  <c r="Y186" i="3" s="1"/>
  <c r="X187" i="3"/>
  <c r="Y187" i="3" s="1"/>
  <c r="X188" i="3"/>
  <c r="Y188" i="3" s="1"/>
  <c r="X189" i="3"/>
  <c r="Y189" i="3" s="1"/>
  <c r="X190" i="3"/>
  <c r="Y190" i="3" s="1"/>
  <c r="X191" i="3"/>
  <c r="Y191" i="3" s="1"/>
  <c r="X192" i="3"/>
  <c r="Y192" i="3" s="1"/>
  <c r="X193" i="3"/>
  <c r="Y193" i="3" s="1"/>
  <c r="X194" i="3"/>
  <c r="Y194" i="3" s="1"/>
  <c r="X195" i="3"/>
  <c r="Y195" i="3" s="1"/>
  <c r="X196" i="3"/>
  <c r="Y196" i="3" s="1"/>
  <c r="X197" i="3"/>
  <c r="Y197" i="3" s="1"/>
  <c r="X198" i="3"/>
  <c r="Y198" i="3" s="1"/>
  <c r="X199" i="3"/>
  <c r="Y199" i="3" s="1"/>
  <c r="X200" i="3"/>
  <c r="Y200" i="3" s="1"/>
  <c r="X201" i="3"/>
  <c r="Y201" i="3" s="1"/>
  <c r="X202" i="3"/>
  <c r="Y202" i="3" s="1"/>
  <c r="X203" i="3"/>
  <c r="Y203" i="3" s="1"/>
  <c r="X204" i="3"/>
  <c r="Y204" i="3" s="1"/>
  <c r="X205" i="3"/>
  <c r="Y205" i="3" s="1"/>
  <c r="X206" i="3"/>
  <c r="Y206" i="3" s="1"/>
  <c r="X207" i="3"/>
  <c r="Y207" i="3" s="1"/>
  <c r="X208" i="3"/>
  <c r="Y208" i="3" s="1"/>
  <c r="X209" i="3"/>
  <c r="Y209" i="3" s="1"/>
  <c r="X210" i="3"/>
  <c r="Y210" i="3" s="1"/>
  <c r="X211" i="3"/>
  <c r="Y211" i="3" s="1"/>
  <c r="X212" i="3"/>
  <c r="Y212" i="3" s="1"/>
  <c r="X213" i="3"/>
  <c r="Y213" i="3" s="1"/>
  <c r="X214" i="3"/>
  <c r="Y214" i="3" s="1"/>
  <c r="X215" i="3"/>
  <c r="Y215" i="3" s="1"/>
  <c r="X216" i="3"/>
  <c r="Y216" i="3" s="1"/>
  <c r="X217" i="3"/>
  <c r="Y217" i="3" s="1"/>
  <c r="X218" i="3"/>
  <c r="Y218" i="3" s="1"/>
  <c r="X219" i="3"/>
  <c r="Y219" i="3" s="1"/>
  <c r="X220" i="3"/>
  <c r="Y220" i="3" s="1"/>
  <c r="X221" i="3"/>
  <c r="Y221" i="3" s="1"/>
  <c r="X222" i="3"/>
  <c r="Y222" i="3" s="1"/>
  <c r="X223" i="3"/>
  <c r="Y223" i="3" s="1"/>
  <c r="X224" i="3"/>
  <c r="Y224" i="3" s="1"/>
  <c r="X225" i="3"/>
  <c r="Y225" i="3" s="1"/>
  <c r="X226" i="3"/>
  <c r="Y226" i="3" s="1"/>
  <c r="X227" i="3"/>
  <c r="Y227" i="3" s="1"/>
  <c r="X228" i="3"/>
  <c r="Y228" i="3" s="1"/>
  <c r="X229" i="3"/>
  <c r="Y229" i="3" s="1"/>
  <c r="X230" i="3"/>
  <c r="Y230" i="3" s="1"/>
  <c r="X231" i="3"/>
  <c r="Y231" i="3" s="1"/>
  <c r="X232" i="3"/>
  <c r="Y232" i="3" s="1"/>
  <c r="X233" i="3"/>
  <c r="Y233" i="3" s="1"/>
  <c r="X234" i="3"/>
  <c r="Y234" i="3" s="1"/>
  <c r="X235" i="3"/>
  <c r="Y235" i="3" s="1"/>
  <c r="X236" i="3"/>
  <c r="Y236" i="3" s="1"/>
  <c r="X237" i="3"/>
  <c r="Y237" i="3" s="1"/>
  <c r="X238" i="3"/>
  <c r="Y238" i="3" s="1"/>
  <c r="X239" i="3"/>
  <c r="Y239" i="3" s="1"/>
  <c r="X240" i="3"/>
  <c r="Y240" i="3" s="1"/>
  <c r="X241" i="3"/>
  <c r="Y241" i="3" s="1"/>
  <c r="X242" i="3"/>
  <c r="Y242" i="3" s="1"/>
  <c r="X243" i="3"/>
  <c r="Y243" i="3" s="1"/>
  <c r="X244" i="3"/>
  <c r="Y244" i="3" s="1"/>
  <c r="X245" i="3"/>
  <c r="Y245" i="3" s="1"/>
  <c r="X246" i="3"/>
  <c r="Y246" i="3" s="1"/>
  <c r="X247" i="3"/>
  <c r="Y247" i="3" s="1"/>
  <c r="X248" i="3"/>
  <c r="Y248" i="3" s="1"/>
  <c r="X249" i="3"/>
  <c r="Y249" i="3" s="1"/>
  <c r="X250" i="3"/>
  <c r="Y250" i="3" s="1"/>
  <c r="X251" i="3"/>
  <c r="Y251" i="3" s="1"/>
  <c r="X252" i="3"/>
  <c r="Y252" i="3" s="1"/>
  <c r="X253" i="3"/>
  <c r="Y253" i="3" s="1"/>
  <c r="X254" i="3"/>
  <c r="Y254" i="3" s="1"/>
  <c r="X255" i="3"/>
  <c r="Y255" i="3" s="1"/>
  <c r="X256" i="3"/>
  <c r="Y256" i="3" s="1"/>
  <c r="X257" i="3"/>
  <c r="Y257" i="3" s="1"/>
  <c r="X258" i="3"/>
  <c r="Y258" i="3" s="1"/>
  <c r="X259" i="3"/>
  <c r="Y259" i="3" s="1"/>
  <c r="X260" i="3"/>
  <c r="Y260" i="3" s="1"/>
  <c r="X261" i="3"/>
  <c r="Y261" i="3" s="1"/>
  <c r="X262" i="3"/>
  <c r="Y262" i="3" s="1"/>
  <c r="X263" i="3"/>
  <c r="Y263" i="3" s="1"/>
  <c r="X264" i="3"/>
  <c r="Y264" i="3" s="1"/>
  <c r="X265" i="3"/>
  <c r="Y265" i="3" s="1"/>
  <c r="X266" i="3"/>
  <c r="Y266" i="3" s="1"/>
  <c r="X267" i="3"/>
  <c r="Y267" i="3" s="1"/>
  <c r="X268" i="3"/>
  <c r="Y268" i="3" s="1"/>
  <c r="X269" i="3"/>
  <c r="Y269" i="3" s="1"/>
  <c r="X270" i="3"/>
  <c r="Y270" i="3" s="1"/>
  <c r="X271" i="3"/>
  <c r="Y271" i="3" s="1"/>
  <c r="X272" i="3"/>
  <c r="Y272" i="3" s="1"/>
  <c r="X273" i="3"/>
  <c r="Y273" i="3" s="1"/>
  <c r="X274" i="3"/>
  <c r="Y274" i="3" s="1"/>
  <c r="X275" i="3"/>
  <c r="Y275" i="3" s="1"/>
  <c r="X276" i="3"/>
  <c r="Y276" i="3" s="1"/>
  <c r="X277" i="3"/>
  <c r="Y277" i="3" s="1"/>
  <c r="X278" i="3"/>
  <c r="Y278" i="3" s="1"/>
  <c r="X279" i="3"/>
  <c r="Y279" i="3" s="1"/>
  <c r="X280" i="3"/>
  <c r="Y280" i="3" s="1"/>
  <c r="X281" i="3"/>
  <c r="Y281" i="3" s="1"/>
  <c r="X282" i="3"/>
  <c r="Y282" i="3" s="1"/>
  <c r="X283" i="3"/>
  <c r="Y283" i="3" s="1"/>
  <c r="X284" i="3"/>
  <c r="Y284" i="3" s="1"/>
  <c r="X285" i="3"/>
  <c r="Y285" i="3" s="1"/>
  <c r="X286" i="3"/>
  <c r="Y286" i="3" s="1"/>
  <c r="X287" i="3"/>
  <c r="Y287" i="3" s="1"/>
  <c r="X288" i="3"/>
  <c r="Y288" i="3" s="1"/>
  <c r="X289" i="3"/>
  <c r="Y289" i="3" s="1"/>
  <c r="X290" i="3"/>
  <c r="Y290" i="3" s="1"/>
  <c r="X291" i="3"/>
  <c r="Y291" i="3" s="1"/>
  <c r="X292" i="3"/>
  <c r="Y292" i="3" s="1"/>
  <c r="X293" i="3"/>
  <c r="Y293" i="3" s="1"/>
  <c r="X294" i="3"/>
  <c r="Y294" i="3" s="1"/>
  <c r="X295" i="3"/>
  <c r="Y295" i="3" s="1"/>
  <c r="X296" i="3"/>
  <c r="Y296" i="3" s="1"/>
  <c r="X297" i="3"/>
  <c r="Y297" i="3" s="1"/>
  <c r="X298" i="3"/>
  <c r="Y298" i="3" s="1"/>
  <c r="X299" i="3"/>
  <c r="Y299" i="3" s="1"/>
  <c r="X300" i="3"/>
  <c r="Y300" i="3" s="1"/>
  <c r="X301" i="3"/>
  <c r="Y301" i="3" s="1"/>
  <c r="X302" i="3"/>
  <c r="Y302" i="3" s="1"/>
  <c r="X303" i="3"/>
  <c r="Y303" i="3" s="1"/>
  <c r="X304" i="3"/>
  <c r="Y304" i="3" s="1"/>
  <c r="X305" i="3"/>
  <c r="Y305" i="3" s="1"/>
  <c r="X306" i="3"/>
  <c r="Y306" i="3" s="1"/>
  <c r="X307" i="3"/>
  <c r="Y307" i="3" s="1"/>
  <c r="X308" i="3"/>
  <c r="Y308" i="3" s="1"/>
  <c r="X309" i="3"/>
  <c r="Y309" i="3" s="1"/>
  <c r="X310" i="3"/>
  <c r="Y310" i="3" s="1"/>
  <c r="X311" i="3"/>
  <c r="Y311" i="3" s="1"/>
  <c r="X312" i="3"/>
  <c r="Y312" i="3" s="1"/>
  <c r="X313" i="3"/>
  <c r="Y313" i="3" s="1"/>
  <c r="X314" i="3"/>
  <c r="Y314" i="3" s="1"/>
  <c r="X315" i="3"/>
  <c r="Y315" i="3" s="1"/>
  <c r="X316" i="3"/>
  <c r="Y316" i="3" s="1"/>
  <c r="X317" i="3"/>
  <c r="Y317" i="3" s="1"/>
  <c r="X318" i="3"/>
  <c r="Y318" i="3" s="1"/>
  <c r="X319" i="3"/>
  <c r="Y319" i="3" s="1"/>
  <c r="X320" i="3"/>
  <c r="Y320" i="3" s="1"/>
  <c r="X321" i="3"/>
  <c r="Y321" i="3" s="1"/>
  <c r="X322" i="3"/>
  <c r="Y322" i="3" s="1"/>
  <c r="X323" i="3"/>
  <c r="Y323" i="3" s="1"/>
  <c r="X324" i="3"/>
  <c r="Y324" i="3" s="1"/>
  <c r="X325" i="3"/>
  <c r="Y325" i="3" s="1"/>
  <c r="X326" i="3"/>
  <c r="Y326" i="3" s="1"/>
  <c r="X327" i="3"/>
  <c r="Y327" i="3" s="1"/>
  <c r="X328" i="3"/>
  <c r="Y328" i="3" s="1"/>
  <c r="X329" i="3"/>
  <c r="Y329" i="3" s="1"/>
  <c r="X330" i="3"/>
  <c r="Y330" i="3" s="1"/>
  <c r="X331" i="3"/>
  <c r="Y331" i="3" s="1"/>
  <c r="X332" i="3"/>
  <c r="Y332" i="3" s="1"/>
  <c r="X333" i="3"/>
  <c r="Y333" i="3" s="1"/>
  <c r="X334" i="3"/>
  <c r="Y334" i="3" s="1"/>
  <c r="X335" i="3"/>
  <c r="Y335" i="3" s="1"/>
  <c r="X336" i="3"/>
  <c r="Y336" i="3" s="1"/>
  <c r="X337" i="3"/>
  <c r="Y337" i="3" s="1"/>
  <c r="X338" i="3"/>
  <c r="Y338" i="3" s="1"/>
  <c r="X339" i="3"/>
  <c r="Y339" i="3" s="1"/>
  <c r="X340" i="3"/>
  <c r="Y340" i="3" s="1"/>
  <c r="X341" i="3"/>
  <c r="Y341" i="3" s="1"/>
  <c r="X342" i="3"/>
  <c r="Y342" i="3" s="1"/>
  <c r="X347" i="3"/>
  <c r="Y347" i="3" s="1"/>
  <c r="X348" i="3"/>
  <c r="Y348" i="3" s="1"/>
  <c r="X349" i="3"/>
  <c r="Y349" i="3" s="1"/>
  <c r="X350" i="3"/>
  <c r="Y350" i="3" s="1"/>
  <c r="X351" i="3"/>
  <c r="Y351" i="3" s="1"/>
  <c r="X352" i="3"/>
  <c r="Y352" i="3" s="1"/>
  <c r="X353" i="3"/>
  <c r="Y353" i="3" s="1"/>
  <c r="X354" i="3"/>
  <c r="Y354" i="3" s="1"/>
  <c r="X355" i="3"/>
  <c r="Y355" i="3" s="1"/>
  <c r="X356" i="3"/>
  <c r="Y356" i="3" s="1"/>
  <c r="X357" i="3"/>
  <c r="Y357" i="3" s="1"/>
  <c r="X358" i="3"/>
  <c r="Y358" i="3" s="1"/>
  <c r="X359" i="3"/>
  <c r="Y359" i="3" s="1"/>
  <c r="X360" i="3"/>
  <c r="Y360" i="3" s="1"/>
  <c r="X361" i="3"/>
  <c r="Y361" i="3" s="1"/>
  <c r="X362" i="3"/>
  <c r="Y362" i="3" s="1"/>
  <c r="X363" i="3"/>
  <c r="Y363" i="3" s="1"/>
  <c r="X364" i="3"/>
  <c r="Y364" i="3" s="1"/>
  <c r="X365" i="3"/>
  <c r="Y365" i="3" s="1"/>
  <c r="X366" i="3"/>
  <c r="Y366" i="3" s="1"/>
  <c r="X367" i="3"/>
  <c r="Y367" i="3" s="1"/>
  <c r="X368" i="3"/>
  <c r="Y368" i="3" s="1"/>
  <c r="X369" i="3"/>
  <c r="Y369" i="3" s="1"/>
  <c r="X370" i="3"/>
  <c r="Y370" i="3" s="1"/>
  <c r="X371" i="3"/>
  <c r="Y371" i="3" s="1"/>
  <c r="X372" i="3"/>
  <c r="Y372" i="3" s="1"/>
  <c r="X373" i="3"/>
  <c r="Y373" i="3" s="1"/>
  <c r="X374" i="3"/>
  <c r="Y374" i="3" s="1"/>
  <c r="X375" i="3"/>
  <c r="Y375" i="3" s="1"/>
  <c r="X376" i="3"/>
  <c r="Y376" i="3" s="1"/>
  <c r="X377" i="3"/>
  <c r="Y377" i="3" s="1"/>
  <c r="X378" i="3"/>
  <c r="Y378" i="3" s="1"/>
  <c r="X379" i="3"/>
  <c r="Y379" i="3" s="1"/>
  <c r="X380" i="3"/>
  <c r="Y380" i="3" s="1"/>
  <c r="X381" i="3"/>
  <c r="Y381" i="3" s="1"/>
  <c r="X382" i="3"/>
  <c r="Y382" i="3" s="1"/>
  <c r="X383" i="3"/>
  <c r="Y383" i="3" s="1"/>
  <c r="X384" i="3"/>
  <c r="Y384" i="3" s="1"/>
  <c r="X385" i="3"/>
  <c r="Y385" i="3" s="1"/>
  <c r="X386" i="3"/>
  <c r="Y386" i="3" s="1"/>
  <c r="X387" i="3"/>
  <c r="Y387" i="3" s="1"/>
  <c r="X388" i="3"/>
  <c r="Y388" i="3" s="1"/>
  <c r="X389" i="3"/>
  <c r="Y389" i="3" s="1"/>
  <c r="X390" i="3"/>
  <c r="Y390" i="3" s="1"/>
  <c r="X391" i="3"/>
  <c r="Y391" i="3" s="1"/>
  <c r="X392" i="3"/>
  <c r="Y392" i="3" s="1"/>
  <c r="X393" i="3"/>
  <c r="Y393" i="3" s="1"/>
  <c r="X394" i="3"/>
  <c r="Y394" i="3" s="1"/>
  <c r="X395" i="3"/>
  <c r="Y395" i="3" s="1"/>
  <c r="X396" i="3"/>
  <c r="Y396" i="3" s="1"/>
  <c r="X397" i="3"/>
  <c r="Y397" i="3" s="1"/>
  <c r="X398" i="3"/>
  <c r="Y398" i="3" s="1"/>
  <c r="X399" i="3"/>
  <c r="Y399" i="3" s="1"/>
  <c r="X400" i="3"/>
  <c r="Y400" i="3" s="1"/>
  <c r="X401" i="3"/>
  <c r="Y401" i="3" s="1"/>
  <c r="X402" i="3"/>
  <c r="Y402" i="3" s="1"/>
  <c r="X403" i="3"/>
  <c r="Y403" i="3" s="1"/>
  <c r="X404" i="3"/>
  <c r="Y404" i="3" s="1"/>
  <c r="X405" i="3"/>
  <c r="Y405" i="3" s="1"/>
  <c r="X406" i="3"/>
  <c r="Y406" i="3" s="1"/>
  <c r="X407" i="3"/>
  <c r="Y407" i="3" s="1"/>
  <c r="X408" i="3"/>
  <c r="Y408" i="3" s="1"/>
  <c r="X409" i="3"/>
  <c r="Y409" i="3" s="1"/>
  <c r="X410" i="3"/>
  <c r="Y410" i="3" s="1"/>
  <c r="X411" i="3"/>
  <c r="Y411" i="3" s="1"/>
  <c r="X412" i="3"/>
  <c r="Y412" i="3" s="1"/>
  <c r="X413" i="3"/>
  <c r="Y413" i="3" s="1"/>
  <c r="X414" i="3"/>
  <c r="Y414" i="3" s="1"/>
  <c r="X415" i="3"/>
  <c r="Y415" i="3" s="1"/>
  <c r="X416" i="3"/>
  <c r="Y416" i="3" s="1"/>
  <c r="X417" i="3"/>
  <c r="Y417" i="3" s="1"/>
  <c r="X418" i="3"/>
  <c r="Y418" i="3" s="1"/>
  <c r="X419" i="3"/>
  <c r="Y419" i="3" s="1"/>
  <c r="X420" i="3"/>
  <c r="Y420" i="3" s="1"/>
  <c r="X421" i="3"/>
  <c r="Y421" i="3" s="1"/>
  <c r="X422" i="3"/>
  <c r="Y422" i="3" s="1"/>
  <c r="X423" i="3"/>
  <c r="Y423" i="3" s="1"/>
  <c r="X424" i="3"/>
  <c r="Y424" i="3" s="1"/>
  <c r="X425" i="3"/>
  <c r="Y425" i="3" s="1"/>
  <c r="X426" i="3"/>
  <c r="Y426" i="3" s="1"/>
  <c r="X427" i="3"/>
  <c r="Y427" i="3" s="1"/>
  <c r="X428" i="3"/>
  <c r="Y428" i="3" s="1"/>
  <c r="X429" i="3"/>
  <c r="Y429" i="3" s="1"/>
  <c r="X430" i="3"/>
  <c r="Y430" i="3" s="1"/>
  <c r="X431" i="3"/>
  <c r="Y431" i="3" s="1"/>
  <c r="X432" i="3"/>
  <c r="Y432" i="3" s="1"/>
  <c r="X433" i="3"/>
  <c r="Y433" i="3" s="1"/>
  <c r="X434" i="3"/>
  <c r="Y434" i="3" s="1"/>
  <c r="X435" i="3"/>
  <c r="Y435" i="3" s="1"/>
  <c r="X436" i="3"/>
  <c r="Y436" i="3" s="1"/>
  <c r="X437" i="3"/>
  <c r="Y437" i="3" s="1"/>
  <c r="X438" i="3"/>
  <c r="Y438" i="3" s="1"/>
  <c r="X439" i="3"/>
  <c r="Y439" i="3" s="1"/>
  <c r="X440" i="3"/>
  <c r="Y440" i="3" s="1"/>
  <c r="X441" i="3"/>
  <c r="Y441" i="3" s="1"/>
  <c r="X442" i="3"/>
  <c r="Y442" i="3" s="1"/>
  <c r="X443" i="3"/>
  <c r="Y443" i="3" s="1"/>
  <c r="X444" i="3"/>
  <c r="Y444" i="3" s="1"/>
  <c r="X445" i="3"/>
  <c r="Y445" i="3" s="1"/>
  <c r="X446" i="3"/>
  <c r="Y446" i="3" s="1"/>
  <c r="X447" i="3"/>
  <c r="Y447" i="3" s="1"/>
  <c r="X448" i="3"/>
  <c r="Y448" i="3" s="1"/>
  <c r="X449" i="3"/>
  <c r="Y449" i="3" s="1"/>
  <c r="X450" i="3"/>
  <c r="Y450" i="3" s="1"/>
  <c r="X451" i="3"/>
  <c r="Y451" i="3" s="1"/>
  <c r="X452" i="3"/>
  <c r="Y452" i="3" s="1"/>
  <c r="X453" i="3"/>
  <c r="Y453" i="3" s="1"/>
  <c r="X454" i="3"/>
  <c r="Y454" i="3" s="1"/>
  <c r="X455" i="3"/>
  <c r="Y455" i="3" s="1"/>
  <c r="X456" i="3"/>
  <c r="Y456" i="3" s="1"/>
  <c r="X457" i="3"/>
  <c r="Y457" i="3" s="1"/>
  <c r="X458" i="3"/>
  <c r="Y458" i="3" s="1"/>
  <c r="X459" i="3"/>
  <c r="Y459" i="3" s="1"/>
  <c r="X460" i="3"/>
  <c r="Y460" i="3" s="1"/>
  <c r="X461" i="3"/>
  <c r="Y461" i="3" s="1"/>
  <c r="X462" i="3"/>
  <c r="Y462" i="3" s="1"/>
  <c r="X463" i="3"/>
  <c r="Y463" i="3" s="1"/>
  <c r="X464" i="3"/>
  <c r="Y464" i="3" s="1"/>
  <c r="X465" i="3"/>
  <c r="Y465" i="3" s="1"/>
  <c r="X466" i="3"/>
  <c r="Y466" i="3" s="1"/>
  <c r="X467" i="3"/>
  <c r="Y467" i="3" s="1"/>
  <c r="X468" i="3"/>
  <c r="Y468" i="3" s="1"/>
  <c r="X469" i="3"/>
  <c r="Y469" i="3" s="1"/>
  <c r="X470" i="3"/>
  <c r="Y470" i="3" s="1"/>
  <c r="X471" i="3"/>
  <c r="Y471" i="3" s="1"/>
  <c r="X472" i="3"/>
  <c r="Y472" i="3" s="1"/>
  <c r="X473" i="3"/>
  <c r="Y473" i="3" s="1"/>
  <c r="X474" i="3"/>
  <c r="Y474" i="3" s="1"/>
  <c r="X475" i="3"/>
  <c r="Y475" i="3" s="1"/>
  <c r="X476" i="3"/>
  <c r="Y476" i="3" s="1"/>
  <c r="X477" i="3"/>
  <c r="Y477" i="3" s="1"/>
  <c r="X478" i="3"/>
  <c r="Y478" i="3" s="1"/>
  <c r="X479" i="3"/>
  <c r="Y479" i="3" s="1"/>
  <c r="X480" i="3"/>
  <c r="Y480" i="3" s="1"/>
  <c r="X481" i="3"/>
  <c r="Y481" i="3" s="1"/>
  <c r="X482" i="3"/>
  <c r="Y482" i="3" s="1"/>
  <c r="X483" i="3"/>
  <c r="Y483" i="3" s="1"/>
  <c r="X484" i="3"/>
  <c r="Y484" i="3" s="1"/>
  <c r="X485" i="3"/>
  <c r="Y485" i="3" s="1"/>
  <c r="X486" i="3"/>
  <c r="Y486" i="3" s="1"/>
  <c r="X487" i="3"/>
  <c r="Y487" i="3" s="1"/>
  <c r="X488" i="3"/>
  <c r="Y488" i="3" s="1"/>
  <c r="X489" i="3"/>
  <c r="Y489" i="3" s="1"/>
  <c r="X490" i="3"/>
  <c r="Y490" i="3" s="1"/>
  <c r="X491" i="3"/>
  <c r="Y491" i="3" s="1"/>
  <c r="X492" i="3"/>
  <c r="Y492" i="3" s="1"/>
  <c r="AB12" i="2"/>
  <c r="I11" i="6"/>
  <c r="Z4" i="2"/>
  <c r="AB4" i="2" s="1"/>
  <c r="AE10" i="2" s="1"/>
  <c r="AD10" i="3" l="1"/>
  <c r="AD8" i="3" s="1"/>
  <c r="AG12" i="3" s="1"/>
  <c r="AG8" i="3"/>
  <c r="AB492" i="2"/>
  <c r="G499" i="6"/>
  <c r="J496" i="6"/>
  <c r="R27" i="6"/>
  <c r="R499" i="6" s="1"/>
  <c r="G496" i="6"/>
  <c r="E12" i="6"/>
  <c r="Z11" i="3"/>
  <c r="AB9" i="3"/>
  <c r="S6" i="6"/>
  <c r="K5" i="6"/>
  <c r="J11" i="6"/>
  <c r="M5" i="6"/>
  <c r="F10" i="6"/>
  <c r="G9" i="6"/>
  <c r="G10" i="6" s="1"/>
  <c r="F12" i="6"/>
  <c r="AH6" i="2"/>
  <c r="AG8" i="2"/>
  <c r="F500" i="6"/>
  <c r="F501" i="6" s="1"/>
  <c r="G11" i="6"/>
  <c r="AF8" i="2"/>
  <c r="AH8" i="2" s="1"/>
  <c r="AH7" i="2"/>
  <c r="E10" i="6"/>
  <c r="K11" i="6" l="1"/>
  <c r="L5" i="6"/>
  <c r="L11" i="6" s="1"/>
  <c r="AB10" i="3"/>
  <c r="G12" i="6"/>
  <c r="N5" i="6"/>
  <c r="M11" i="6"/>
  <c r="H9" i="6"/>
  <c r="H12" i="6" s="1"/>
  <c r="G500" i="6"/>
  <c r="G501" i="6" s="1"/>
  <c r="E14" i="6"/>
  <c r="H10" i="6" l="1"/>
  <c r="I9" i="6"/>
  <c r="I10" i="6" s="1"/>
  <c r="N11" i="6"/>
  <c r="H500" i="6"/>
  <c r="H501" i="6" s="1"/>
  <c r="J9" i="6" l="1"/>
  <c r="J10" i="6" s="1"/>
  <c r="I12" i="6"/>
  <c r="O11" i="6"/>
  <c r="I500" i="6"/>
  <c r="I501" i="6" s="1"/>
  <c r="J12" i="6" l="1"/>
  <c r="K9" i="6"/>
  <c r="K12" i="6" s="1"/>
  <c r="P11" i="6"/>
  <c r="R11" i="6" s="1"/>
  <c r="R5" i="6"/>
  <c r="S5" i="6" s="1"/>
  <c r="J500" i="6"/>
  <c r="J501" i="6" s="1"/>
  <c r="K10" i="6" l="1"/>
  <c r="L9" i="6"/>
  <c r="M9" i="6" s="1"/>
  <c r="K500" i="6"/>
  <c r="K501" i="6" s="1"/>
  <c r="L10" i="6" l="1"/>
  <c r="L12" i="6"/>
  <c r="M10" i="6"/>
  <c r="M12" i="6"/>
  <c r="N9" i="6"/>
  <c r="L500" i="6"/>
  <c r="L501" i="6" s="1"/>
  <c r="N12" i="6" l="1"/>
  <c r="O9" i="6"/>
  <c r="N10" i="6"/>
  <c r="M500" i="6"/>
  <c r="M501" i="6" s="1"/>
  <c r="P9" i="6" l="1"/>
  <c r="O12" i="6"/>
  <c r="O10" i="6"/>
  <c r="N500" i="6"/>
  <c r="N501" i="6" s="1"/>
  <c r="R101" i="6"/>
  <c r="Q9" i="6" l="1"/>
  <c r="P12" i="6"/>
  <c r="P10" i="6"/>
  <c r="O500" i="6"/>
  <c r="O501" i="6" s="1"/>
  <c r="Q10" i="6" l="1"/>
  <c r="R10" i="6" s="1"/>
  <c r="S10" i="6" s="1"/>
  <c r="Q12" i="6"/>
  <c r="R12" i="6" s="1"/>
  <c r="R9" i="6"/>
  <c r="S9" i="6" s="1"/>
  <c r="P500" i="6"/>
  <c r="P501" i="6" s="1"/>
  <c r="R102" i="6" l="1"/>
  <c r="Q500" i="6"/>
  <c r="Q501" i="6" s="1"/>
  <c r="R498" i="6" l="1"/>
  <c r="R496" i="6"/>
</calcChain>
</file>

<file path=xl/sharedStrings.xml><?xml version="1.0" encoding="utf-8"?>
<sst xmlns="http://schemas.openxmlformats.org/spreadsheetml/2006/main" count="9923" uniqueCount="1178">
  <si>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</si>
  <si>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</si>
  <si>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</si>
  <si>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</si>
  <si>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del contrato (número)</t>
  </si>
  <si>
    <t>Duración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</si>
  <si>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</si>
  <si>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</si>
  <si>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</si>
  <si>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</si>
  <si>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</si>
  <si>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</si>
  <si>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</si>
  <si>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</si>
  <si>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</si>
  <si>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</si>
  <si>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</si>
  <si>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¿Debe cumplir con invertir mínimo el 30% de los recursos del presupuesto destinados a comprar alimentos, cumpliendo con lo establecido en la Ley 2046 de 2020, reglamentada por el Decreto 248 de 2021?</t>
  </si>
  <si>
    <t>¿El contrato incluye el suministro de bienes y servicios distintos a alimentos?</t>
  </si>
  <si>
    <t xml:space="preserve">      60105704;44121615;44122003;44122104;14111531;14111507;55121606;12171703;44121804;13111010;44121716;14111519;60121523;44121706;44121701;44121630;31201515;26111701;44121613;47131611;47131605;47121804;47131603;47131801;14111704;24111503;47131605;47131801;47131807;50201706;50161509;47121701;47131618
                                                                                                                           </t>
  </si>
  <si>
    <t xml:space="preserve">Compra de insumos de  papelería, cafetería y aseo para el funcionamiento de la institución </t>
  </si>
  <si>
    <t>marzo</t>
  </si>
  <si>
    <t>abril</t>
  </si>
  <si>
    <t>Mes</t>
  </si>
  <si>
    <t>Contratación régimen especial||Régimen especial</t>
  </si>
  <si>
    <t>SGP</t>
  </si>
  <si>
    <t>NO</t>
  </si>
  <si>
    <t>N/A</t>
  </si>
  <si>
    <t>DG 29 35D SUR 10 IN 102 Envigado - Antioquia</t>
  </si>
  <si>
    <t>ANA LUZ HENAO OSPINA</t>
  </si>
  <si>
    <t>rectoria.dariobedout@envigado.edu.co</t>
  </si>
  <si>
    <t>SI</t>
  </si>
  <si>
    <t>45111616;81112303</t>
  </si>
  <si>
    <t>Prestación de servicio de mantenimiento equipos de computo, tabletas digitales y video beam</t>
  </si>
  <si>
    <t>septiembre</t>
  </si>
  <si>
    <t>Meses</t>
  </si>
  <si>
    <t>72102103;72102104</t>
  </si>
  <si>
    <t>Prestación de servicios de fumigación y control integrado de plagas</t>
  </si>
  <si>
    <t>junio</t>
  </si>
  <si>
    <t>julio</t>
  </si>
  <si>
    <t>44103103;44103105;44103116;44103107;44111912;81112306</t>
  </si>
  <si>
    <t>Prestacion de servicio de mantenimiento de impresoras y compra de tintas, tóner y recargas para impresoras</t>
  </si>
  <si>
    <t>Prestación de servicios de transporte.</t>
  </si>
  <si>
    <t>mayo</t>
  </si>
  <si>
    <t>Prestación de servicios de Impresos y elaboración de material litografico</t>
  </si>
  <si>
    <t> 46191601</t>
  </si>
  <si>
    <t>Prestación de servicio de recarga de extintores</t>
  </si>
  <si>
    <t>octubre</t>
  </si>
  <si>
    <t> 49161504;49161516;49161504;49161515</t>
  </si>
  <si>
    <t>COMPRA DE IMPLEMENTOS DEPORTIVOS</t>
  </si>
  <si>
    <t>COMPRA E INSTALACION DE CORTINA</t>
  </si>
  <si>
    <t>PRESTACION DE SERVICIOS DE CERRAJERIA</t>
  </si>
  <si>
    <t> 60104503,60104504;60104511</t>
  </si>
  <si>
    <t>COMPRA DE INSUMOS PARA LABORATORIO</t>
  </si>
  <si>
    <t>febrero</t>
  </si>
  <si>
    <t> 60101728;60101705;60101728</t>
  </si>
  <si>
    <t>COMPRA DE TEXTOS ESCOLARES</t>
  </si>
  <si>
    <t>  43211507;52161505;43212110</t>
  </si>
  <si>
    <t>Compra de equipos tecnologicos y de oficina</t>
  </si>
  <si>
    <t>RUBROS DE FUNCIONAMIENTO 2024</t>
  </si>
  <si>
    <t>FUENTE DE FINANCIACION ACTUAL</t>
  </si>
  <si>
    <t>DENOMINACIÓN</t>
  </si>
  <si>
    <t>DESCRIPCIÓN DETALLADA</t>
  </si>
  <si>
    <t>RUBRO</t>
  </si>
  <si>
    <t>VALOR TOTAL</t>
  </si>
  <si>
    <t>SERVICIOS PARA LA COMUNIDAD, SOCIALES Y PERSONALES. OTROS SERVICIOS DE DESCONTAMINACIÓN N.C.P.</t>
  </si>
  <si>
    <t>FUMIGACIÓN</t>
  </si>
  <si>
    <t>212020200900000000000000094490001831210000000</t>
  </si>
  <si>
    <t xml:space="preserve">SERVICIOS PRESTADOS A LAS EMPRESAS Y SERVICIOS DE PRODUCCIÓN. SERVICIO DE MANTENIMIENTO Y REPARACIÓN DE PRODUCTOS METÁLICOS ESTRUCTURALES Y SUS PARTES. </t>
  </si>
  <si>
    <t>MANTENIMIENTO PREVENTIVO Y CORRECTIVO DE CERRAJERIA</t>
  </si>
  <si>
    <t>212020200800000000000000087110011831210000000</t>
  </si>
  <si>
    <t>MAQUINARIA DE INFORMÁTICA Y SUS PARTES, PIEZAS Y ACCESORIOS</t>
  </si>
  <si>
    <t>COMPRA VIDEO BEAN, IMPRESORAS, FOTOCOPIADORES Y DUPLICADORAS</t>
  </si>
  <si>
    <t>212010100303020000000000000000001811223000000</t>
  </si>
  <si>
    <t>212010100303020000000000000000001831210000000</t>
  </si>
  <si>
    <t>OTROS BIENES TRANSPORTABLES (EXCEPTO PRODUCTOS METÁLICOS, MAQUINARIA Y EQUIPO). TINTAS TIPOGRÁFICAS PARA IMPRENTA</t>
  </si>
  <si>
    <t xml:space="preserve"> TONNER IMPRESORA</t>
  </si>
  <si>
    <t>212020100300000000000000035130011811223000000</t>
  </si>
  <si>
    <r>
      <t>SERVICIOS PRESTADOS A LAS EMPRESAS Y SERVICIOS DE PRODUCCIÓN. SERVICIOS DE IMPRESIÓN LITOGRÁFICA N.C.P.</t>
    </r>
    <r>
      <rPr>
        <b/>
        <sz val="11"/>
        <color indexed="8"/>
        <rFont val="Calibri"/>
        <family val="2"/>
      </rPr>
      <t/>
    </r>
  </si>
  <si>
    <t xml:space="preserve"> EMPASTADA DE LIBROS</t>
  </si>
  <si>
    <t>212020200800000000000000089122021811223000000</t>
  </si>
  <si>
    <t>OTROS BIENES TRANSPORTABLES (EXCEPTO PRODUCTOS METÁLICOS, MAQUINARIA Y EQUIPO). MEZCLAS QUÍMICAS PARA EXTINTORES</t>
  </si>
  <si>
    <t xml:space="preserve"> RECARGA DE EXTINTORES</t>
  </si>
  <si>
    <t>212020200300000000000000035442031811223000000</t>
  </si>
  <si>
    <t>OTROS BIENES TRANSPORTABLES (EXCEPTO PRODUCTOS METÁLICOS, MAQUINARIA Y EQUIPO). MEZCLAS QUÍMICAS PARA EXTINTORES.</t>
  </si>
  <si>
    <t>212020200300000000000000035442031831210000000</t>
  </si>
  <si>
    <t>SERVICIOS PRESTADOS A LAS EMPRESAS Y SERVICIOS DE PRODUCCIÓN. SERVICIOS DE MANTENIMIENTO Y REPARACIÓN DE COMPUTADORES Y EQUIPOS PERIFÉRICOS</t>
  </si>
  <si>
    <t>MANTENIMIENTO DE COMPUTADORES, IMPRESORAS, SCANNER</t>
  </si>
  <si>
    <t>212020200800000000000000087130001811223000000</t>
  </si>
  <si>
    <t>COMERCIO Y DISTRIBUCIÓN; ALOJAMIENTO; SERVICIOS DE SUMINISTRO DE COMIDAS Y BEBIDAS; SERVICIOS DE TRANSPORTE; Y SERVICIOS DE DISTRIBUCIÓN DE ELECTRICIDAD, GAS Y AGUA. COMERCIO AL POR MENOR DE LENCERÍA, CORTINAS, VISILLOS Y DIVERSOS ARTÍCULOS CONFECCIONADOS CON MATERIALES TEXTILES PARA EL HOGAR EN ESTABLECIMIENTOS ESPECIALIZADOS.</t>
  </si>
  <si>
    <t>CORTINAS</t>
  </si>
  <si>
    <t>212020100600000000000000062232001811223000000</t>
  </si>
  <si>
    <t>SERVICIOS FINANCIEROS Y SERVICIOS CONEXOS; SERVICIOS INMOBILIARIOS; Y SERVICIOS DE ARRENDAMIENTO Y LEASING. OTROS SERVICIOS AUXILIARES A LOS SERVICIOS FINANCIEROS N.C.P</t>
  </si>
  <si>
    <t>GASTOS Y COMISIONES BANCARIAS (PROPIOS)</t>
  </si>
  <si>
    <t>212020200700000000000000071599001831210000000</t>
  </si>
  <si>
    <t>SERVICIOS PRESTADOS A LAS EMPRESAS Y SERVICIOS DE PRODUCCIÓN. SERVICIOS MÓVILES DE VOZ.</t>
  </si>
  <si>
    <t>SERVICIOS MÓVILES DE VOZ</t>
  </si>
  <si>
    <t>212020200800000000000000084131001831210000000</t>
  </si>
  <si>
    <t>PRODUCTOS ALIMENTICIOS, BEBIDAS Y TABACO; TEXTILES, PRENDAS DE VESTIR Y PRODUCTOS DE CUERO. CAFÉ MOLIDO</t>
  </si>
  <si>
    <t>CAFÉ</t>
  </si>
  <si>
    <t>212020200200000000000000023813021811223000000</t>
  </si>
  <si>
    <t>PRODUCTOS ALIMENTICIOS, BEBIDAS Y TABACO; TEXTILES, PRENDAS DE VESTIR Y PRODUCTOS DE CUERO. AZÚCAR CRUDA</t>
  </si>
  <si>
    <t>AZÚCAR</t>
  </si>
  <si>
    <t>212020100200000000000000023511011811223000000</t>
  </si>
  <si>
    <t>PRODUCTOS ALIMENTICIOS, BEBIDAS Y TABACO; TEXTILES, PRENDAS DE VESTIR Y PRODUCTOS DE CUERO. TÉ SOLUBLE.</t>
  </si>
  <si>
    <t>AROMATICA</t>
  </si>
  <si>
    <t>212020100200000000000000023912011811223000000</t>
  </si>
  <si>
    <t>OTROS BIENES TRANSPORTABLES (EXCEPTO PRODUCTOS METÁLICOS, MAQUINARIA Y EQUIPO). VASOS DE PAPEL O CARTÓN.</t>
  </si>
  <si>
    <t xml:space="preserve"> VASOS DE PAPEL O CARTÓN.</t>
  </si>
  <si>
    <t>212020100300000000000000032199071811223000000</t>
  </si>
  <si>
    <t>COMERCIO Y DISTRIBUCIÓN; ALOJAMIENTO; SERVICIOS DE SUMINISTRO DE COMIDAS Y BEBIDAS; SERVICIOS DE TRANSPORTE; Y SERVICIOS DE DISTRIBUCIÓN DE ELECTRICIDAD, GAS Y AGUA. COMERCIO AL POR MENOR DE UTENSILIOS DOMÉSTICOS VARIOS, CUBERTERÍA, CRISTALERÍA Y VAJILLA DE PORCELANA Y DE CERÁMICA, EN ESTABLECIMIENTOS NO ESPECIALIZADOS.</t>
  </si>
  <si>
    <t>VASO LARGO DE VIDRIO, JUEGO DE POCILLO TINTERO</t>
  </si>
  <si>
    <t>212020100600000000000000062145001811223000000</t>
  </si>
  <si>
    <t>OTROS BIENES TRANSPORTABLES (EXCEPTO PRODUCTOS METÁLICOS, MAQUINARIA Y EQUIPO). CUCHARAS Y ARTÍCULOS ANÁLOGOS DE MADERA.</t>
  </si>
  <si>
    <t>MEZCLADOR</t>
  </si>
  <si>
    <t>212020100300000000000000031912011811223000000</t>
  </si>
  <si>
    <t>PRODUCTOS ALIMENTICIOS, BEBIDAS Y TABACO; TEXTILES, PRENDAS DE VESTIR Y PRODUCTOS DE CUERO. PAÑOS ABSORBENTES DESECHABLES PARA USO DOMÉSTICO</t>
  </si>
  <si>
    <t>BAYETILLAS</t>
  </si>
  <si>
    <t>212020100200000000000000027190091811223000000</t>
  </si>
  <si>
    <t>OTROS BIENES TRANSPORTABLES (EXCEPTO PRODUCTOS METÁLICOS, MAQUINARIA Y EQUIPO). PRODUCTOS BLANQUEADORES Y DESMANCHADORES</t>
  </si>
  <si>
    <t>BLANQUEADOR LIQUIDO</t>
  </si>
  <si>
    <t>212020100300000000000000035322101811223000000</t>
  </si>
  <si>
    <t>OTROS BIENES TRANSPORTABLES (EXCEPTO PRODUCTOS METÁLICOS, MAQUINARIA Y EQUIPO). AMBIENTADORES PROVISTOS DE DISPOSITIVOS ELÉCTRICOS</t>
  </si>
  <si>
    <t>AMBIENTADORES</t>
  </si>
  <si>
    <t>212020100300000000000000035331041811223000000</t>
  </si>
  <si>
    <t>OTROS BIENES TRANSPORTABLES (EXCEPTO PRODUCTOS METÁLICOS, MAQUINARIA Y EQUIPO). BOLSAS DE MATERIAL PLÁSTICO SIN IMPRESIÓN.</t>
  </si>
  <si>
    <t>BOLSAS DE MATERIAL PLÁSTICO</t>
  </si>
  <si>
    <t>212020100300000000000000036410011811223000000</t>
  </si>
  <si>
    <t>OTROS BIENES TRANSPORTABLES (EXCEPTO PRODUCTOS METÁLICOS, MAQUINARIA Y EQUIPO).CEPILLOS INDUSTRIALES.</t>
  </si>
  <si>
    <t>CEPILLOS PARA PISOS</t>
  </si>
  <si>
    <t>212020100300000000000000038993131811223000000</t>
  </si>
  <si>
    <t>OTROS BIENES TRANSPORTABLES (EXCEPTO PRODUCTOS METÁLICOS, MAQUINARIA Y EQUIPO). ESCOBAS.</t>
  </si>
  <si>
    <t>ESCOBAS</t>
  </si>
  <si>
    <t>212020100300000000000000038993021811223000000</t>
  </si>
  <si>
    <t>OTROS BIENES TRANSPORTABLES (EXCEPTO PRODUCTOS METÁLICOS, MAQUINARIA Y EQUIPO). TRAPEADORES.</t>
  </si>
  <si>
    <t>TRAPEADORES</t>
  </si>
  <si>
    <t>212020100300000000000000038993141811223000000</t>
  </si>
  <si>
    <t>OTROS BIENES TRANSPORTABLES (EXCEPTO PRODUCTOS METÁLICOS, MAQUINARIA Y EQUIPO). JABONES EN PASTA PARA LAVAR</t>
  </si>
  <si>
    <t xml:space="preserve"> JABONES EN PASTA PARA LAVAR</t>
  </si>
  <si>
    <t>212020100300000000000000035321011811223000000</t>
  </si>
  <si>
    <t>PRODUCTOS METÁLICOS, MAQUINARIA Y EQUIPO. ESPONJAS Y ESPONJILLAS METÁLICAS.</t>
  </si>
  <si>
    <t>ESPONJAS Y ESPONJILLAS METÁLICAS.</t>
  </si>
  <si>
    <t>212020100400000000000000042912311811223000000</t>
  </si>
  <si>
    <t>OTROS BIENES TRANSPORTABLES (EXCEPTO PRODUCTOS METÁLICOS, MAQUINARIA Y EQUIPO). PAPEL SANITARIO FRACCIONADO.</t>
  </si>
  <si>
    <t>PAPEL SANITARIO FRACCIONADO</t>
  </si>
  <si>
    <t>212020100300000000000000032193021811223000000</t>
  </si>
  <si>
    <t>OTROS BIENES TRANSPORTABLES (EXCEPTO PRODUCTOS METÁLICOS, MAQUINARIA Y EQUIPO). FÓLDERES</t>
  </si>
  <si>
    <t>FÓLDERES</t>
  </si>
  <si>
    <t>212020100300000000000000032153171811223000000</t>
  </si>
  <si>
    <t>OTROS BIENES TRANSPORTABLES (EXCEPTO PRODUCTOS METÁLICOS, MAQUINARIA Y EQUIPO). LAPICEROS</t>
  </si>
  <si>
    <t>LAPICEROS</t>
  </si>
  <si>
    <t>212020100300000000000000038911031811223000000</t>
  </si>
  <si>
    <t>OTROS BIENES TRANSPORTABLES (EXCEPTO PRODUCTOS METÁLICOS, MAQUINARIA Y EQUIPO). LÁPICES</t>
  </si>
  <si>
    <t>LÁPICES</t>
  </si>
  <si>
    <t>212020100300000000000000038911061811223000000</t>
  </si>
  <si>
    <t>OTROS BIENES TRANSPORTABLES (EXCEPTO PRODUCTOS METÁLICOS, MAQUINARIA Y EQUIPO). MARCADORES DE FIELTRO Y SIMILARES</t>
  </si>
  <si>
    <t>MARCADORES Y RESALTADORES</t>
  </si>
  <si>
    <t>212020100300000000000000038911041811223000000</t>
  </si>
  <si>
    <t>OTROS BIENES TRANSPORTABLES (EXCEPTO PRODUCTOS METÁLICOS, MAQUINARIA Y EQUIPO). GANCHOS LEGAJADORAS PLÁSTICOS</t>
  </si>
  <si>
    <t>GANCHOS LEGAJADORES PLÁSTICOS</t>
  </si>
  <si>
    <t>212020100300000000000000036990061811223000000</t>
  </si>
  <si>
    <t>PRODUCTOS METÁLICOS, MAQUINARIA Y EQUIPO. MÁQUINAS CALCULADORAS NO ELÉCTRICAS.</t>
  </si>
  <si>
    <t>CALCULADORAS NO ELÉCTRICAS</t>
  </si>
  <si>
    <t>212020100400000000000000045130021811223000000</t>
  </si>
  <si>
    <t>OTROS BIENES TRANSPORTABLES (EXCEPTO PRODUCTOS METÁLICOS, MAQUINARIA Y EQUIPO). CUADERNOS ESCOLARES PLASTIFICADOS CON ESPIRAL</t>
  </si>
  <si>
    <t>CUADERNOS PLASTIFICADOS CON ESPIRAL</t>
  </si>
  <si>
    <t>212020100300000000000000032701101811223000000</t>
  </si>
  <si>
    <t>OTROS BIENES TRANSPORTABLES (EXCEPTO PRODUCTOS METÁLICOS, MAQUINARIA Y EQUIPO). ARTÍCULOS N.C.P. PARA ESCRITORIO Y OFICINA.</t>
  </si>
  <si>
    <t>PEGANTE EN BARRA - LIGAS O BANDAS DE CAUCHO - BOLSILLOS ACETATO - ADHESIVOS SEPARADORES - HUMEDECEDOR DACTILAR.</t>
  </si>
  <si>
    <t>212020100300000000000000038999981811223000000</t>
  </si>
  <si>
    <t>OTROS BIENES TRANSPORTABLES (EXCEPTO PRODUCTOS METÁLICOS, MAQUINARIA Y EQUIPO). SOBRE DE MANILA.</t>
  </si>
  <si>
    <t>SOBRE DE MANILA</t>
  </si>
  <si>
    <t>212020100300000000000000032192021811223000000</t>
  </si>
  <si>
    <t>PRODUCTOS METÁLICOS, MAQUINARIA Y EQUIPO. CANDADOS</t>
  </si>
  <si>
    <t>CANDADOS</t>
  </si>
  <si>
    <t>212020100400000000000000042992061811223000000</t>
  </si>
  <si>
    <t xml:space="preserve">COMERCIO Y DISTRIBUCIÓN; ALOJAMIENTO; SERVICIOS DE SUMINISTRO DE COMIDAS Y BEBIDAS; SERVICIOS DE TRANSPORTE; Y SERVICIOS DE DISTRIBUCIÓN DE ELECTRICIDAD, GAS Y AGUA. COMERCIO AL POR MAYOR (EXCEPTO EL REALIZADO A CAMBIO DE UNA RETRIBUCIÓN O POR CONTRATA) DE ARTÍCULOS PARA ILUMINACIÓN. </t>
  </si>
  <si>
    <t>BOMBILLOS</t>
  </si>
  <si>
    <t>212020100600000000000000061143001811223000000</t>
  </si>
  <si>
    <t>PRODUCTOS METÁLICOS, MAQUINARIA Y EQUIPO. PILAS ALCALINAS.</t>
  </si>
  <si>
    <t>PILAS ALCALINAS</t>
  </si>
  <si>
    <t>212020100400000000000000046410071811223000000</t>
  </si>
  <si>
    <t>OTROS BIENES TRANSPORTABLES (EXCEPTO PRODUCTOS METÁLICOS, MAQUINARIA Y EQUIPO). MUEBLES DE MADERA N.C.P. PARA OFICINA.</t>
  </si>
  <si>
    <t>DESCANSAPIES SENCILLO - BANDEJA PORTAPAPELES</t>
  </si>
  <si>
    <t>212020100300000000000000038122991811223000000</t>
  </si>
  <si>
    <t>'OTROS BIENES TRANSPORTABLES (EXCEPTO PRODUCTOS METÁLICOS, MAQUINARIA Y EQUIPO). SEÑALES VIALES EN MATERIAL PLÁSTICO</t>
  </si>
  <si>
    <t>SEÑALIZACIO PUNTO DE ENCUENTRO Y VIAL</t>
  </si>
  <si>
    <t>212020100300000000000000036990461811223000000</t>
  </si>
  <si>
    <t>TOTAL RUBROS FUNCIONAMIENTO</t>
  </si>
  <si>
    <t>RUBROS DE INVERSIÓN 2024</t>
  </si>
  <si>
    <t>SERVICIOS PARA LA COMUNIDAD, SOCIALES Y PERSONALES. OTROS TIPOS DE SERVICIOS EDUCATIVOS Y DE FORMACIÓN, N.C.P.</t>
  </si>
  <si>
    <t>OLIMPIADAS</t>
  </si>
  <si>
    <t>232020200900000000220107392919001810023020000</t>
  </si>
  <si>
    <t>SERVICIOS DE ALOJAMIENTO; SERVICIOS DE SUMINISTRO DE COMIDAS Y BEBIDAS; SERVICIOS DE TRANSPORTE; Y SERVICIOS DE DISTRIBUCIÓN DE ELECTRICIDAD, GAS Y AGUA. SERVICIOS DE TRANSPORTE TERRESTRE ESPECIAL LOCAL DE PASAJEROS</t>
  </si>
  <si>
    <t>TRANSPORTE ESTUDIANTES</t>
  </si>
  <si>
    <t>232020200600000000220102964114001810023020000</t>
  </si>
  <si>
    <t>SERVICIOS PRESTADOS A LAS EMPRESAS Y SERVICIOS DE PRODUCCIÓN. SERVICIOS DE IMPRESIÓN LITOGRÁFICA N.C.P.</t>
  </si>
  <si>
    <t>CERTIFICADOS, DIPLOMAS, LIBROS REGLAMENTARIOS, EMPASTADAS, ESCARAPELAS, INVITACIONES, ACTA DE GRADO</t>
  </si>
  <si>
    <t>232020200800000000220107389121971810023020000</t>
  </si>
  <si>
    <t>OTROS BIENES TRANSPORTABLES (EXCEPTO PRODUCTOS METÁLICOS, MAQUINARIA Y EQUIPO). BALONES DE CAUCHO (BALONCESTO, VOLEIBOL)</t>
  </si>
  <si>
    <t>BALONES BALONCESTO - VOLEIBOL- CAUCHO</t>
  </si>
  <si>
    <t>232020100300000000220106938440021810023020000</t>
  </si>
  <si>
    <t>OTROS BIENES TRANSPORTABLES (EXCEPTO PRODUCTOS METÁLICOS, MAQUINARIA Y EQUIPO). BALONES DE FÚTBOL.</t>
  </si>
  <si>
    <t>BALONES DE FÚTBOL</t>
  </si>
  <si>
    <t>232020100300000000220106938440081810023020000</t>
  </si>
  <si>
    <t>OTROS BIENES TRANSPORTABLES (EXCEPTO PRODUCTOS METÁLICOS, MAQUINARIA Y EQUIPO). BALONES DE CUERO.</t>
  </si>
  <si>
    <t>BALONES MICROFÚTBOL - BALÓN MEDICINAL - BALONMANO - FÚTBOL SALA, BALON RUBGY</t>
  </si>
  <si>
    <t>232020100300000000220106938440141810023020000</t>
  </si>
  <si>
    <t>OTROS BIENES TRANSPORTABLES (EXCEPTO PRODUCTOS METÁLICOS, MAQUINARIA Y EQUIPO). BOLAS O PELOTAS DE MATERIAL PLÁSTICO.</t>
  </si>
  <si>
    <t>BALONES - BOLAS O PELOTAS DE ENTRENAMIENTO NIKO</t>
  </si>
  <si>
    <t>232020100300000000220106938440111810023020000</t>
  </si>
  <si>
    <t>OTROS BIENES TRANSPORTABLES (EXCEPTO PRODUCTOS METÁLICOS, MAQUINARIA Y EQUIPO). CONOS PLÁSTICOS</t>
  </si>
  <si>
    <t>CONOS PLÁSTICOS</t>
  </si>
  <si>
    <t>232020100300000000220106936990451810023020000</t>
  </si>
  <si>
    <t>OTROS BIENES TRANSPORTABLES (EXCEPTO PRODUCTOS METÁLICOS, MAQUINARIA Y EQUIPO). ELEMENTOS N.C.P. PARA JUEGOS DEPORTIVOS</t>
  </si>
  <si>
    <t>THERABAND O BANDAS ELÁSTICAS - BARRILETES DE ESPUMA - CUERDAS PARA SALTAR - INFLADOR</t>
  </si>
  <si>
    <t>232020100300000000220106938440981810023020000</t>
  </si>
  <si>
    <t>OTROS BIENES TRANSPORTABLES (EXCEPTO PRODUCTOS METÁLICOS, MAQUINARIA Y EQUIPO). GUANTES PARA BOXEO.</t>
  </si>
  <si>
    <t>GUANTES PARA BOXEO Y SACO BOXEO</t>
  </si>
  <si>
    <t>232020100300000000220106938440011810023020000</t>
  </si>
  <si>
    <t>PRODUCTOS METÁLICOS Y PAQUETES DE SOFTWARE. BALANZAS</t>
  </si>
  <si>
    <t>BASCULAS TALLIMETRO</t>
  </si>
  <si>
    <t>232020100400000000220106943922021810023020000</t>
  </si>
  <si>
    <t>OTROS BIENES TRANSPORTABLES (EXCEPTO PRODUCTOS METÁLICOS, MAQUINARIA Y EQUIPO)- COLORES PARA PINTURA ARTÍSTICA</t>
  </si>
  <si>
    <t>VINILOS PARA PINTURA ARTÍSTICA</t>
  </si>
  <si>
    <t>232020100200000000220106935120021810023020000</t>
  </si>
  <si>
    <t>OTROS BIENES TRANSPORTABLES (EXCEPTO PRODUCTOS METÁLICOS, MAQUINARIA Y EQUIPO)- TINTAS PARA ESCRIBIR Y DIBUJAR</t>
  </si>
  <si>
    <t>TINTAS</t>
  </si>
  <si>
    <t>232020100300000000220106935140051811223000000</t>
  </si>
  <si>
    <t>PRODUCTOS METÁLICOS, MAQUINARIA Y EQUIPO. REGLAS METÁLICAS Y DE MADERA O PLÁSTICAS PARA OFICINA Y ESCOLARES</t>
  </si>
  <si>
    <t>REGLAS</t>
  </si>
  <si>
    <t>232020100400000000220106948232061811223000000</t>
  </si>
  <si>
    <t>APARATOS TRANSMISORES DE TELEVISIÓN Y RADIO; TELEVISIÓN, VIDEO Y CÁMARAS DIGITALES; TELÉFONOS - TELEVISORES</t>
  </si>
  <si>
    <t>TELEVISORES</t>
  </si>
  <si>
    <t>232010100305020000220106900000001811223000000</t>
  </si>
  <si>
    <t>OTROS BIENES TRANSPORTABLES (EXCEPTO PRODUCTOS METÁLICOS, MAQUINARIA Y EQUIPO). LIBROS ESCOLARES IMPRESOS.</t>
  </si>
  <si>
    <t>LIBROS Y TEXTOS EDUCATIVOS</t>
  </si>
  <si>
    <t>232020100300000000220106932210011811223000000</t>
  </si>
  <si>
    <t>OTROS BIENES TRANSPORTABLES (EXCEPTO PRODUCTOS METÁLICOS, MAQUINARIA Y EQUIPO). MEDALLAS Y CONDECORACIONES DE METALES PRECIOSOS (INCLUSO PARA MILITARES)</t>
  </si>
  <si>
    <t>MEDALLAS Y CONDECORACIONES DE METALES</t>
  </si>
  <si>
    <t>232020100300000000220106938240041811223000000</t>
  </si>
  <si>
    <t>OTROS BIENES TRANSPORTABLES (EXCEPTO PRODUCTOS METÁLICOS, MAQUINARIA Y EQUIPO). LAPICEROS.</t>
  </si>
  <si>
    <t>232020100300000000220106938911031811223000000</t>
  </si>
  <si>
    <t>OTROS BIENES TRANSPORTABLES (EXCEPTO PRODUCTOS METÁLICOS, MAQUINARIA Y EQUIPO). ELEMENTOS QUIMICOS</t>
  </si>
  <si>
    <t xml:space="preserve">INSUMOS DE LABORATORIO </t>
  </si>
  <si>
    <t>232020100300000000220106934231981811223000000</t>
  </si>
  <si>
    <t xml:space="preserve">PRODUCTOS ALIMENTICIOS, BEBIDAS Y TABACO; TEXTILES, PRENDAS DE VESTIR Y PRODUCTOS DE CUERO. ROPA DE DEPORTE PARA HOMBRE. </t>
  </si>
  <si>
    <t>ROPA DE DEPORTE PARA HOMBRE</t>
  </si>
  <si>
    <t>232020100200000000220101728236011811223000000</t>
  </si>
  <si>
    <t xml:space="preserve">PRODUCTOS ALIMENTICIOS, BEBIDAS Y TABACO; TEXTILES, PRENDAS DE VESTIR Y PRODUCTOS DE CUERO. ROPA DE DEPORTE PARA MUJER. </t>
  </si>
  <si>
    <t>ROPA DE DEPORTE PARA MUJER.</t>
  </si>
  <si>
    <t>232020100200000000220101728236031811223000000</t>
  </si>
  <si>
    <t>TOTAL RUBROS INVERSIÓN</t>
  </si>
  <si>
    <t>ESTRUCTURA DE RUBRO DE EGRESOS 2021</t>
  </si>
  <si>
    <t>CCPET</t>
  </si>
  <si>
    <t>RUBRO ACTUAL</t>
  </si>
  <si>
    <t>Nivel</t>
  </si>
  <si>
    <t>Nombre del  nivel</t>
  </si>
  <si>
    <t>GASTO</t>
  </si>
  <si>
    <t>TIPO GASTO</t>
  </si>
  <si>
    <t>CUENTA</t>
  </si>
  <si>
    <t>SUBCUENTA</t>
  </si>
  <si>
    <t>OBJETO DEL GASTO</t>
  </si>
  <si>
    <t>IDENTIFICACIÓN DEL GASTO (SECCIÓN DEL DANE)</t>
  </si>
  <si>
    <t>DESAGREGACIÓN DEL GASTO (7)</t>
  </si>
  <si>
    <t>DESAGREGACIÓN DEL GASTO (8)</t>
  </si>
  <si>
    <t>DESAGREGACIÓN DEL GASTO (9)</t>
  </si>
  <si>
    <t>PROGRAMA DE INFORMÁTICA</t>
  </si>
  <si>
    <t>SECTOR-PROGRAMA-PRODUCTO SIEMPRE CERO</t>
  </si>
  <si>
    <t xml:space="preserve">PRODUCTO DANE </t>
  </si>
  <si>
    <t>UNIDAD
EJECUTORA</t>
  </si>
  <si>
    <t>RECURSO</t>
  </si>
  <si>
    <t>ENCABEZADO SCHIP: (CONCEJO - PERSO - CONTRA - AMD  CTRAL - EDUCA - SALUD)</t>
  </si>
  <si>
    <t>FUENTE DE
FINANCIACIÓN ACTUAL</t>
  </si>
  <si>
    <t>SIEMPRE CERO</t>
  </si>
  <si>
    <t>PROYECTO</t>
  </si>
  <si>
    <t>Cantidad de Posiciones</t>
  </si>
  <si>
    <t>CLASIFICACIÓN CENTRAL DE PRODUCTOS DANE</t>
  </si>
  <si>
    <t>EJEMPLO</t>
  </si>
  <si>
    <t>02</t>
  </si>
  <si>
    <t>01</t>
  </si>
  <si>
    <t>003</t>
  </si>
  <si>
    <t>00</t>
  </si>
  <si>
    <t>0000000</t>
  </si>
  <si>
    <t>0135</t>
  </si>
  <si>
    <t>GASTO DE FUNCIONAMIENTO</t>
  </si>
  <si>
    <t>Adquisición de bienes y servicios</t>
  </si>
  <si>
    <t>Adquisiciones diferentes de activos</t>
  </si>
  <si>
    <t>Materiales y suministros</t>
  </si>
  <si>
    <t>Otros bienes transportables (excepto productos metálicos, maquinaria y equipo)</t>
  </si>
  <si>
    <t>NA.</t>
  </si>
  <si>
    <t>Edificios de viviendas múltiples</t>
  </si>
  <si>
    <t>SEC DE DLLO ECCO</t>
  </si>
  <si>
    <t>PROPIO</t>
  </si>
  <si>
    <t>01: Concejo 
02: Persone
03: Contralo
04: Admon 
12: Educaci.</t>
  </si>
  <si>
    <t>ICLD</t>
  </si>
  <si>
    <t>SIEMPRE 0</t>
  </si>
  <si>
    <t>INSTITUCION EDUCATIVA DARÍO DE BEDOUT
NIT: 811.043.134
VIGENCIA 2024</t>
  </si>
  <si>
    <t>INGRESOS</t>
  </si>
  <si>
    <t>DENOMINACIÓN RUBRO</t>
  </si>
  <si>
    <t>RUBRO PRESUPUESTAL</t>
  </si>
  <si>
    <t>APROPIACIÓN INICIAL</t>
  </si>
  <si>
    <t>TOTAL APROPIACIÓN</t>
  </si>
  <si>
    <t>Certificados y/o Constancias</t>
  </si>
  <si>
    <t>110205001090000000022911130001003100118</t>
  </si>
  <si>
    <t>Arrendamientos</t>
  </si>
  <si>
    <t>110205002070000000022722520001003100118</t>
  </si>
  <si>
    <t>Rendimientos ctas propias</t>
  </si>
  <si>
    <t>120502000000000000022000000001003100118</t>
  </si>
  <si>
    <t>TOTAL PROPIOS</t>
  </si>
  <si>
    <t>Consignacion SGP</t>
  </si>
  <si>
    <t>110206001010302000022000000001011230118</t>
  </si>
  <si>
    <t>DIFERENCIA</t>
  </si>
  <si>
    <t>Rendimientos ctas SGP</t>
  </si>
  <si>
    <t>120502000000000000022000000001011230118</t>
  </si>
  <si>
    <t>TOTAL SGP</t>
  </si>
  <si>
    <t>TOTAL INGRESOS</t>
  </si>
  <si>
    <t>SECTOR-PROGRAMA-PRODUCTO
SIEMPRE CERO</t>
  </si>
  <si>
    <t>CODIGO INSTITUCION (Finanzas)</t>
  </si>
  <si>
    <t xml:space="preserve">DENOMINACIÓN </t>
  </si>
  <si>
    <t>VALOR INSUMO</t>
  </si>
  <si>
    <t>UNIDS</t>
  </si>
  <si>
    <t>Vr UNIDAD</t>
  </si>
  <si>
    <t>TOTAL DIGITOS</t>
  </si>
  <si>
    <t>2</t>
  </si>
  <si>
    <t>18</t>
  </si>
  <si>
    <t>0000</t>
  </si>
  <si>
    <t xml:space="preserve">OTROS BIENES TRANSPORTABLES (EXCEPTO PRODUCTOS METÁLICOS, MAQUINARIA Y EQUIPO). CLORO </t>
  </si>
  <si>
    <t>ELEMENTOS QUIMICOS PARA PISCINA</t>
  </si>
  <si>
    <t>008</t>
  </si>
  <si>
    <t>SERVICIOS PRESTADOS A LAS EMPRESAS Y SERVICIOS DE PRODUCCIÓN. SERVICIOS DE ANÁLISIS Y PRUEBAS DE COMPOSICIÓN Y PUREZA</t>
  </si>
  <si>
    <t>SERVICIO ANALISIS PRUEBAS DE PISCINA</t>
  </si>
  <si>
    <t xml:space="preserve">OTROS BIENES TRANSPORTABLES (EXCEPTO PRODUCTOS METÁLICOS, MAQUINARIA Y EQUIPO). SALVADO </t>
  </si>
  <si>
    <t>COMIDA DE LOS PECES</t>
  </si>
  <si>
    <t>004</t>
  </si>
  <si>
    <t>PRODUCTOS METÁLICOS, MAQUINARIA Y EQUIPO. FILTROS Y DEPURADORES PARA AGUA</t>
  </si>
  <si>
    <t>FILTROS PESCERAS</t>
  </si>
  <si>
    <t>009</t>
  </si>
  <si>
    <t>FUMIGACION</t>
  </si>
  <si>
    <t>CERRJERIA</t>
  </si>
  <si>
    <t>05</t>
  </si>
  <si>
    <t>03</t>
  </si>
  <si>
    <t>RADIORRECEPTORES Y RECEPTORES DE TELEVISIÓN; APARATOS PARA LA GRABACIÓN Y REPRODUCCIÓN DE SONIDO Y VIDEO; MICRÓFONOS, ALTAVOCES, AMPLIFICADORES, ETC.</t>
  </si>
  <si>
    <t>COMPRA ACTIVOS VIDEO BEAN - CAMARAS DIGITALES</t>
  </si>
  <si>
    <t>4732301</t>
  </si>
  <si>
    <t>12</t>
  </si>
  <si>
    <t>230</t>
  </si>
  <si>
    <t>0</t>
  </si>
  <si>
    <t>PRODUCTOS METÁLICOS Y PAQUETES DE SOFTWARE. APARATOS DE GRABACIÓN O DE REPRODUCCIÓN DE IMAGEN Y SONIDO (VIDEOS) DE CINTA MAGNÉTICA</t>
  </si>
  <si>
    <t>COMPRA VIDEO BEAN (GASTO)</t>
  </si>
  <si>
    <t>PRODUCTOS METÁLICOS, MÁQUINARIA Y EQUIPO. APARATOS DE GRABACIÓN O DE REPRODUCCIÓN DE IMAGEN Y SONIDO (VIDEOS) DE CINTA MAGNÉTICA</t>
  </si>
  <si>
    <t>PRODUCTOS METÁLICOS, MÁQUINARIA Y EQUIPO. CAMARAS DE VIDEOS</t>
  </si>
  <si>
    <t>CAMARAS  DE VIDEOS</t>
  </si>
  <si>
    <t>SERVICIOS PRESTADOS A LAS EMPRESAS Y SERVICIOS DE PRODUCCIÓN. SERVICIO DE INSTALACIÓN DE EQUIPOS Y APARATOS DE RADIO, TELEVISIÓN Y COMUNICACIONES</t>
  </si>
  <si>
    <t xml:space="preserve"> INSTALACIÓN CÁMARAS</t>
  </si>
  <si>
    <t xml:space="preserve">SERVICIOS PRESTADOS A LAS EMPRESAS Y SERVICIOS DE PRODUCCIÓN. SERVICIO DE INSTALACIÓN DE EQUIPOS Y APARATOS DE RADIO, TELEVISIÓN Y COMUNICACIONES </t>
  </si>
  <si>
    <t>4321100</t>
  </si>
  <si>
    <t>PRODUCTOS METÁLICOS, MÁQUINARIA Y EQUIPO. MÁQUINAS Y MOTORES HIDRÁULICOS CON MOVIMIENTO RECTILÍNEO (CILINDROS); Y DE POTENCIA NEUMÁTICA</t>
  </si>
  <si>
    <t>COMPRA DE HIDROLAVADORAS</t>
  </si>
  <si>
    <t>COMPRA COMPUTADORES</t>
  </si>
  <si>
    <t>COM.TEC</t>
  </si>
  <si>
    <t>PRODUCTOS METÁLICOS, MAQUINARIA Y EQUIPO. IMPRESORA MULTIFUNCIONAL</t>
  </si>
  <si>
    <t>COMPRA IMPRESORAS (GASTO)</t>
  </si>
  <si>
    <t>PRODUCTOS METÁLICOS, MAQUINARIA Y EQUIPO. TERMÓMETROS</t>
  </si>
  <si>
    <t xml:space="preserve"> TERMÓMETROS</t>
  </si>
  <si>
    <t>PRODUCTOS METÁLICOS, MÁQUINARIA Y EQUIPO. CONMUTADORES TELEFÓNICOS</t>
  </si>
  <si>
    <t>COMPRA PLANTA TELEFONICA</t>
  </si>
  <si>
    <t>PRODUCTOS METÁLICOS, MÁQUINARIA Y EQUIPO. TELÉFONOS PARA REDES CELULARES O PARA OTRAS REDES INALÁMBRICAS</t>
  </si>
  <si>
    <t>COMPRA DE CELULARES</t>
  </si>
  <si>
    <t>IMPRESORA</t>
  </si>
  <si>
    <t xml:space="preserve"> HOJA MEMBRETEADA</t>
  </si>
  <si>
    <t>IMPRESOS</t>
  </si>
  <si>
    <t>PRODUCTOS METÁLICOS, MAQUINARIA Y EQUIPO. EQUIPOS EXTINTORES DE INCENDIOS.</t>
  </si>
  <si>
    <t>COMPRA EXTINTORES</t>
  </si>
  <si>
    <t>EXTINTORES</t>
  </si>
  <si>
    <t>002</t>
  </si>
  <si>
    <t>PRODUCTOS ALIMENTICIOS, BEBIDAS Y TABACO; TEXTILES, PRENDAS DE VESTIR Y PRODUCTOS DE CUERO. TAPICES DE LANA</t>
  </si>
  <si>
    <t>TAPETES</t>
  </si>
  <si>
    <t>PRODUCTOS METÁLICOS, MAQUINARIA Y EQUIPO. LAVAPLATOS DE ACERO INOXIDABLE.</t>
  </si>
  <si>
    <t>COMPRA DE LAVAMANOS</t>
  </si>
  <si>
    <t>MANT. TECNOLOGIA</t>
  </si>
  <si>
    <t>SERVICIOS PRESTADOS A LAS EMPRESAS Y SERVICIOS DE PRODUCCIÓN. RESTAURACIÓN Y REPARACIÓN DE MUEBLES.</t>
  </si>
  <si>
    <t>MANTENIMIENTO Y REPACION DE MUEBLES (SILLAS, ESCRITORIOS, ARCHIVADORES, CORTINAS)</t>
  </si>
  <si>
    <t>OTROS BIENES TRANSPORTABLES (EXCEPTO PRODUCTOS METÁLICOS, MAQUINARIA Y EQUIPO). ESCRITORIOS EN MADERA</t>
  </si>
  <si>
    <t>ESCRITORIOS EN MADERA</t>
  </si>
  <si>
    <t>OTROS BIENES TRANSPORTABLES (EXCEPTO PRODUCTOS METÁLICOS, MAQUINARIA Y EQUIPO). MESAS DE MADERA PARA OFICINA</t>
  </si>
  <si>
    <t>MESAS DE MADERA PARA OFICINA</t>
  </si>
  <si>
    <t>OTROS BIENES TRANSPORTABLES (EXCEPTO PRODUCTOS METÁLICOS, MAQUINARIA Y EQUIPO). ARCHIVADORES DE MADERA</t>
  </si>
  <si>
    <t>ARCHIVADORES DE MADERA</t>
  </si>
  <si>
    <t>OTROS BIENES TRANSPORTABLES (EXCEPTO PRODUCTOS METÁLICOS, MAQUINARIA Y EQUIPO). BIBLIOTECAS DE MADERA</t>
  </si>
  <si>
    <t>BIBLIOTECAS DE MADERA</t>
  </si>
  <si>
    <t>OTROS BIENES TRANSPORTABLES (EXCEPTO PRODUCTOS METÁLICOS, MAQUINARIA Y EQUIPO). MUEBLES MODULARES DE MADERA PARA OFICINA</t>
  </si>
  <si>
    <t>MUEBLES MODULARES DE MADERA PARA OFICINA</t>
  </si>
  <si>
    <t>OTROS BIENES TRANSPORTABLES (EXCEPTO PRODUCTOS METÁLICOS, MAQUINARIA Y EQUIPO). PAPELERAS DE MADERA PARA OFICINA</t>
  </si>
  <si>
    <t>PAPELERAS DE MADERA PARA OFICINA</t>
  </si>
  <si>
    <t>OTROS BIENES TRANSPORTABLES (EXCEPTO PRODUCTOS METÁLICOS, MAQUINARIA Y EQUIPO). SILLAS METÁLICAS GIRATORIAS</t>
  </si>
  <si>
    <t>SILLAS METÁLICAS GIRATORIAS</t>
  </si>
  <si>
    <t>006</t>
  </si>
  <si>
    <t>SERVICIOS PRESTADOS A LAS EMPRESAS Y SERVICIOS DE PRODUCCIÓN. SERVICIO DE MANTENIMIENTO Y REPARACIÓN DE EQUIPOS DE FUERZA HIDRÁULICA Y DE POTENCIA NEUMÁTICA, BOMBAS, COMPRESORES Y VÁLVULAS</t>
  </si>
  <si>
    <t>MANTENIMIENTO PREVENTIVO Y CORRECTIVO DE HIDROLAVADORAS</t>
  </si>
  <si>
    <t>005</t>
  </si>
  <si>
    <t>CONSTRUCCIÓN Y SERVICIOS DE LA CONSTRUCCIÓN. SERVICIO DE FONTANERÍA Y PLOMERÍA.</t>
  </si>
  <si>
    <t>SERVICIO DE FONTANERÍA Y PLOMERÍA</t>
  </si>
  <si>
    <t>CONSTRUCCIÓN Y SERVICIOS DE LA CONSTRUCCIÓN. SERVICIOS DE PINTURA.</t>
  </si>
  <si>
    <t>SERVICIO DE PINTURA</t>
  </si>
  <si>
    <t>CONSTRUCCIÓN Y SERVICIOS DE LA CONSTRUCCIÓN. SERVICIOS DE INSTALACIÓN DE VIDRIOS Y VENTANAS</t>
  </si>
  <si>
    <t>SERVICIOS DE INSTALACIÓN DE VIDRIOS Y VENTANAS</t>
  </si>
  <si>
    <t>SERVICIOS PRESTADOS A LAS EMPRESAS Y SERVICIOS DE PRODUCCIÓN. SERVICIOS DE LIMPIEZA DE VENTANAS.</t>
  </si>
  <si>
    <t>MANTENIMIENTO DE VENTANAS</t>
  </si>
  <si>
    <t>3</t>
  </si>
  <si>
    <t xml:space="preserve">OTROS BIENES TRANSPORTABLES (EXCEPTO PRODUCTOS METÁLICOS, MAQUINARIA Y EQUIPO). VIDRIO DE SEGURIDAD. ESPEJOS SIN MARCO. </t>
  </si>
  <si>
    <t>ESPEJOS</t>
  </si>
  <si>
    <t>SERVICIOS PRESTADOS A LAS EMPRESAS Y SERVICIOS DE PRODUCCIÓN. SERVICIOS DE MANTENIMIENTO Y CUIDADO DEL PAISAJE</t>
  </si>
  <si>
    <t>MANTENIMIENTO DE JARDINERIA</t>
  </si>
  <si>
    <t>007</t>
  </si>
  <si>
    <t xml:space="preserve">GASTOS </t>
  </si>
  <si>
    <t xml:space="preserve">SERVICIOS PARA LA COMUNIDAD, SOCIALES Y PERSONALES. OTROS SERVICIOS SUMINISTRADOS POR ASOCIACIONES N.C.P. </t>
  </si>
  <si>
    <t>VINCULACIÓN ASONEN</t>
  </si>
  <si>
    <t>000</t>
  </si>
  <si>
    <t>0196103</t>
  </si>
  <si>
    <t>AGRICULTURA, SILVICULTURA Y PRODUCTOS DE LA PESCA. PLANTAS ORNAMENTALES</t>
  </si>
  <si>
    <t>PLANTAS ORNAMENTALES</t>
  </si>
  <si>
    <t>PRODUCTOS ALIMENTICIOS, BEBIDAS Y TABACO; TEXTILES, PRENDAS DE VESTIR Y PRODUCTOS DE CUERO. INSIGNIAS, ESCARAPELAS, BANDERINES Y SIMILARES</t>
  </si>
  <si>
    <t>COMPRA DE SIMBOLOS PATRIOS</t>
  </si>
  <si>
    <t>PRODUCTOS METÁLICOS, MÁQUINARIA Y EQUIPO. APARATOS PARA ACONDICIONAMIENTO DE AIRE Y CALEFACCIÓN</t>
  </si>
  <si>
    <t>AIRE ACONDICIONADO</t>
  </si>
  <si>
    <t>CONSTRUCCIÓN Y SERVICIOS DE LA CONSTRUCCIÓN. SERVICIOS DE INSTALACIÓN DE VENTILACIÓN Y AIRE ACONDICIONADO.</t>
  </si>
  <si>
    <t>INSTALACIÓN AIRE ACONDICIONADO</t>
  </si>
  <si>
    <t>100</t>
  </si>
  <si>
    <t>ASEO</t>
  </si>
  <si>
    <t>PRODUCTOS ALIMENTICIOS, BEBIDAS Y TABACO; TEXTILES, PRENDAS DE VESTIR Y PRODUCTOS DE CUERO. LECHE EN POLVO AZUCARADA.</t>
  </si>
  <si>
    <t>INSTACREM</t>
  </si>
  <si>
    <t>OTROS BIENES TRANSPORTABLES (EXCEPTO PRODUCTOS METÁLICOS, MAQUINARIA Y EQUIPO). VASOS, VASITOS, COPAS Y RECIPIENTES SIMILARES DESECHABLES DE MATERIAL PLÁSTICO.</t>
  </si>
  <si>
    <t>VASOS, VASITOS, COPAS Y RECIPIENTES DESECHABLES PLÁSTICOS.</t>
  </si>
  <si>
    <t>OTROS BIENES TRANSPORTABLES (EXCEPTO PRODUCTOS METÁLICOS, MAQUINARIA Y EQUIPO). RECIPIENTES DE MATERIAL PLÁSTICO-CANECA PARA LA BASURA</t>
  </si>
  <si>
    <t>CANECA PARA LA BASURA PLÁSTICAS.</t>
  </si>
  <si>
    <t>OTROS BIENES TRANSPORTABLES (EXCEPTO PRODUCTOS METÁLICOS, MAQUINARIA Y EQUIPO). RECOGEDORES PLÁSTICOS DE BASURA.</t>
  </si>
  <si>
    <t>RECOGEDORES PLÁSTICOS DE BASURA.</t>
  </si>
  <si>
    <t>OTROS BIENES TRANSPORTABLES (EXCEPTO PRODUCTOS METÁLICOS, MAQUINARIA Y EQUIPO). REGADERAS Y BALDES DE MATERIAL PLÁSTICO.</t>
  </si>
  <si>
    <t>REGADERAS Y BALDES DE MATERIAL PLÁSTICO.</t>
  </si>
  <si>
    <t>PRODUCTOS ALIMENTICIOS, BEBIDAS Y TABACO; TEXTILES, PRENDAS DE VESTIR Y PRODUCTOS DE CUERO. ESTANDARTES Y BANDERAS</t>
  </si>
  <si>
    <t>BANDERAS</t>
  </si>
  <si>
    <t>PRODUCTOS ALIMENTICIOS, BEBIDAS Y TABACO; TEXTILES, PRENDAS DE VESTIR Y PRODUCTOS DE CUERO. TAPABOCAS Y OTRAS PRENDAS DE ROPA MÉDICA.</t>
  </si>
  <si>
    <t>TAPABOCAS</t>
  </si>
  <si>
    <t>PRODUCTOS ALIMENTICIOS, BEBIDAS Y TABACO; TEXTILES, PRENDAS DE VESTIR Y PRODUCTOS DE CUERO. MASCARILLAS PARA PROTECCIÓN INDUSTRIAL CON ÓRGANO FILTRANTE NO REEMPLAZABLE</t>
  </si>
  <si>
    <t>MASCARILLAS PARA PROTECCIÓN</t>
  </si>
  <si>
    <t>OTROS BIENES TRANSPORTABLES (EXCEPTO PRODUCTOS METÁLICOS, MAQUINARIA Y EQUIPO). CARETAS DE MATERIAL PLÁSTICO PARA PROTECCIÓN.</t>
  </si>
  <si>
    <t>CARETAS</t>
  </si>
  <si>
    <t>PRODUCTOS ALIMENTICIOS, BEBIDAS Y TABACO; TEXTILES, PRENDAS DE VESTIR Y PRODUCTOS DE CUERO. CHALECOS REFLECTIVOS</t>
  </si>
  <si>
    <t>CHALECOS REFLECTIVOS</t>
  </si>
  <si>
    <t>OTROS BIENES TRANSPORTABLES (EXCEPTO PRODUCTOS METÁLICOS, MAQUINARIA Y EQUIPO). DETERGENTES EN POLVO.</t>
  </si>
  <si>
    <t>DETERGENTES EN POLVO.</t>
  </si>
  <si>
    <t>OTROS BIENES TRANSPORTABLES (EXCEPTO PRODUCTOS METÁLICOS, MAQUINARIA Y EQUIPO). DETERGENTES LÍQUIDOS.</t>
  </si>
  <si>
    <t>DETERGENTES LÍQUIDOS.</t>
  </si>
  <si>
    <t>OTROS BIENES TRANSPORTABLES (EXCEPTO PRODUCTOS METÁLICOS, MAQUINARIA Y EQUIPO). DETERGENTES SÓLIDOS.</t>
  </si>
  <si>
    <t>DETERGENTE EN CREMA.</t>
  </si>
  <si>
    <t>OTROS BIENES TRANSPORTABLES (EXCEPTO PRODUCTOS METÁLICOS, MAQUINARIA Y EQUIPO). PREPARACIONES PARA LIMPIAR VIDRIOS.</t>
  </si>
  <si>
    <t>LIMPIAVIDRIOS</t>
  </si>
  <si>
    <t>OTROS BIENES TRANSPORTABLES (EXCEPTO PRODUCTOS METÁLICOS, MAQUINARIA Y EQUIPO). VARSOL</t>
  </si>
  <si>
    <t>VARSOL</t>
  </si>
  <si>
    <t>OTROS BIENES TRANSPORTABLES (EXCEPTO PRODUCTOS METÁLICOS, MAQUINARIA Y EQUIPO). THINER</t>
  </si>
  <si>
    <t>THINER</t>
  </si>
  <si>
    <t xml:space="preserve">PRODUCTOS ALIMENTICIOS, BEBIDAS Y TABACO; TEXTILES, PRENDAS DE VESTIR Y PRODUCTOS DE CUERO. </t>
  </si>
  <si>
    <t>VINAGRES</t>
  </si>
  <si>
    <t>OTROS BIENES TRANSPORTABLES (EXCEPTO PRODUCTOS METÁLICOS, MAQUINARIA Y EQUIPO). ESCOBAS</t>
  </si>
  <si>
    <t>OTROS BIENES TRANSPORTABLES (EXCEPTO PRODUCTOS METÁLICOS, MAQUINARIA Y EQUIPO). MANGUERAS DE MATERIAL PLÁSTICO.</t>
  </si>
  <si>
    <t>MANGUERAS DE MATERIAL PLÁSTICO</t>
  </si>
  <si>
    <t>PRODUCTOS ALIMENTICIOS, BEBIDAS Y TABACO; TEXTILES, PRENDAS DE VESTIR Y PRODUCTOS DE CUERO. GUANTES PLÁSTICOS DESECHABLES.</t>
  </si>
  <si>
    <t>GUANTES PLÁSTICOS DESECHABLES.</t>
  </si>
  <si>
    <t>OTROS BIENES TRANSPORTABLES (EXCEPTO PRODUCTOS METÁLICOS, MAQUINARIA Y EQUIPO). JABONES EN PASTA PARA LAVAR.</t>
  </si>
  <si>
    <t>JABONES EN PASTA PARA LAVAR.</t>
  </si>
  <si>
    <t>OTROS BIENES TRANSPORTABLES (EXCEPTO PRODUCTOS METÁLICOS, MAQUINARIA Y EQUIPO). JABONES EN POLVO PARA LAVAR.</t>
  </si>
  <si>
    <t>JABONES EN POLVO PARA LAVAR.</t>
  </si>
  <si>
    <t>OTROS BIENES TRANSPORTABLES (EXCEPTO PRODUCTOS METÁLICOS, MAQUINARIA Y EQUIPO). JABONES LIQUÍDOS PARA LAVAR.</t>
  </si>
  <si>
    <t>JABONES LIQUÍDOS PARA LAVAR.</t>
  </si>
  <si>
    <t>OTROS BIENES TRANSPORTABLES (EXCEPTO PRODUCTOS METÁLICOS, MAQUINARIA Y EQUIPO). SERVILLETAS DE PAPEL.</t>
  </si>
  <si>
    <t>SERVILLETAS DE PAPEL</t>
  </si>
  <si>
    <t>OTROS BIENES TRANSPORTABLES (EXCEPTO PRODUCTOS METÁLICOS, MAQUINARIA Y EQUIPO). TOALLAS DE PAPEL</t>
  </si>
  <si>
    <t>TOALLAS DE PAPEL</t>
  </si>
  <si>
    <t>OTROS BIENES TRANSPORTABLES (EXCEPTO PRODUCTOS METÁLICOS, MAQUINARIA Y EQUIPO). CARTULINA OPALINA</t>
  </si>
  <si>
    <t>CARTULINA OPALINA (VERDE)</t>
  </si>
  <si>
    <t>OTROS BIENES TRANSPORTABLES (EXCEPTO PRODUCTOS METÁLICOS, MAQUINARIA Y EQUIPO). CARTULINA BRÍSTOL.</t>
  </si>
  <si>
    <t>CARTULINA BRÍSTOL</t>
  </si>
  <si>
    <t>OTROS BIENES TRANSPORTABLES (EXCEPTO PRODUCTOS METÁLICOS, MAQUINARIA Y EQUIPO). CARTULINA N.C.P.</t>
  </si>
  <si>
    <t>CARTULINA PLIEGOS</t>
  </si>
  <si>
    <t>OTROS BIENES TRANSPORTABLES (EXCEPTO PRODUCTOS METÁLICOS, MAQUINARIA Y EQUIPO). PAPEL BOND</t>
  </si>
  <si>
    <t>RESMA DE PAPEL</t>
  </si>
  <si>
    <t>OTROS BIENES TRANSPORTABLES (EXCEPTO PRODUCTOS METÁLICOS, MAQUINARIA Y EQUIPO). ARCHIVARES A-Z</t>
  </si>
  <si>
    <t>CARPETAS A-Z</t>
  </si>
  <si>
    <t xml:space="preserve">PRODUCTOS METÁLICOS, MAQUINARIA Y EQUIPO. REGLAS METÁLICAS Y DE MADERA O PLÁSTICAS PARA OFICINA Y ESCOLARES
</t>
  </si>
  <si>
    <t>OTROS BIENES TRANSPORTABLES (EXCEPTO PRODUCTOS METÁLICOS, MAQUINARIA Y EQUIPO). ALMOHADILLAS PARA SELLOS.</t>
  </si>
  <si>
    <t>ALMOHADILLAS PARA SELLOS.</t>
  </si>
  <si>
    <t>OTROS BIENES TRANSPORTABLES (EXCEPTO PRODUCTOS METÁLICOS, MAQUINARIA Y EQUIPO). FECHADORES Y NUMERADORES</t>
  </si>
  <si>
    <t>FECHADORES Y NUMERADORES</t>
  </si>
  <si>
    <t>OTROS BIENES TRANSPORTABLES (EXCEPTO PRODUCTOS METÁLICOS, MAQUINARIA Y EQUIPO). SELLOS DE CAUCHO</t>
  </si>
  <si>
    <t>SELLOS DE CAUCHO</t>
  </si>
  <si>
    <t>OTROS BIENES TRANSPORTABLES (EXCEPTO PRODUCTOS METÁLICOS, MAQUINARIA Y EQUIPO). SELLOS METÁLICOS</t>
  </si>
  <si>
    <t>SELLOS METÁLICOS</t>
  </si>
  <si>
    <t>OTROS BIENES TRANSPORTABLES (EXCEPTO PRODUCTOS METÁLICOS, MAQUINARIA Y EQUIPO). MINAS PARA LÁPICES</t>
  </si>
  <si>
    <t>MINAS</t>
  </si>
  <si>
    <t>OTROS BIENES TRANSPORTABLES (EXCEPTO PRODUCTOS METÁLICOS, MAQUINARIA Y EQUIPO). COMPUESTOS DE CAUCHOS SINTÉTICOS (COMPUESTO DE GOMA TERMOPLÁSTICO)</t>
  </si>
  <si>
    <t>BORRADOR DE NATA</t>
  </si>
  <si>
    <t>OTROS BIENES TRANSPORTABLES (EXCEPTO PRODUCTOS METÁLICOS, MAQUINARIA Y EQUIPO) . CINTA AISLANTE</t>
  </si>
  <si>
    <t>CINTA AISLANTE</t>
  </si>
  <si>
    <t>OTROS BIENES TRANSPORTABLES (EXCEPTO PRODUCTOS METÁLICOS, MAQUINARIA Y EQUIPO) . CINTAS PEGANTES (TRANSPARENTE)</t>
  </si>
  <si>
    <t>CINTA TRANSPARENTE</t>
  </si>
  <si>
    <t>OTROS BIENES TRANSPORTABLES (EXCEPTO PRODUCTOS METÁLICOS, MAQUINARIA Y EQUIPO) . CINTA AUTOADHESIVA</t>
  </si>
  <si>
    <t>CINTA DE ENMASCARAR</t>
  </si>
  <si>
    <t>OTROS BIENES TRANSPORTABLES (EXCEPTO PRODUCTOS METÁLICOS, MAQUINARIA Y EQUIPO) . PELÍCULAS PLÁSTICAS AUTOADHESIVAS (PAPEL CONTAC)</t>
  </si>
  <si>
    <t>PAPEL CONTAC</t>
  </si>
  <si>
    <t>OTROS BIENES TRANSPORTABLES (EXCEPTO PRODUCTOS METÁLICOS, MAQUINARIA Y EQUIPO). BLOCS DE PAPEL SIN IMPRESIÓN</t>
  </si>
  <si>
    <t>BLOCS DE PAPEL SIN IMPRESIÓN</t>
  </si>
  <si>
    <t>OTROS BIENES TRANSPORTABLES (EXCEPTO PRODUCTOS METÁLICOS, MAQUINARIA Y EQUIPO). BLOCS DE PAPEL CUADRICULADO O RAYADO.</t>
  </si>
  <si>
    <t>BLOCS DE PAPEL CUADRICULADO O RAYADO.</t>
  </si>
  <si>
    <t>PRODUCTOS METÁLICOS, MAQUINARIA Y EQUIPO. CLIPS</t>
  </si>
  <si>
    <t>CLIPS</t>
  </si>
  <si>
    <t>PRODUCTOS METÁLICOS, MAQUINARIA Y EQUIPO. GANCHOS LEGAJADORES METÁLICOS</t>
  </si>
  <si>
    <t>GANCHOS LEGAJADORES METÁLICOS</t>
  </si>
  <si>
    <t>PRODUCTOS METÁLICOS, MAQUINARIA Y EQUIPO. GRAPAS DE ALAMBRE PARA ENGRAPADORAS DE OFICINA.</t>
  </si>
  <si>
    <t>GRAPAS DE ALAMBRE PARA ENGRAPADORAS DE OFICINA</t>
  </si>
  <si>
    <t>PRODUCTOS METÁLICOS, MAQUINARIA Y EQUIPO. ENGRAPADORAS PARA OFICINA.</t>
  </si>
  <si>
    <t>COSEDORAS PARA OFICINA.</t>
  </si>
  <si>
    <t>PRODUCTOS METÁLICOS, MAQUINARIA Y EQUIPO. PERFORADORAS.</t>
  </si>
  <si>
    <t>PERFORADORAS</t>
  </si>
  <si>
    <t>PRODUCTOS METÁLICOS, MAQUINARIA Y EQUIPO. SACAGANCHOS.</t>
  </si>
  <si>
    <t>SACAGANCHOS</t>
  </si>
  <si>
    <t>PRODUCTOS METÁLICOS, MAQUINARIA Y EQUIPO. UNIDADES REMOVIBLES DE ALMACENAMIENTO.</t>
  </si>
  <si>
    <t>UNIDADES REMOVIBLES DE ALMACENAMIENTO.</t>
  </si>
  <si>
    <t>OTROS BIENES TRANSPORTABLES (EXCEPTO PRODUCTOS METÁLICOS, MAQUINARIA Y EQUIPO). CUADERNOS ESCOLARES PLASTIFICADOS O NO (SIN ESPIRAL)</t>
  </si>
  <si>
    <t>CUADERNOS PLASTIFICADOS O NO (SIN ESPIRAL)</t>
  </si>
  <si>
    <t>OTROS BIENES TRANSPORTABLES (EXCEPTO PRODUCTOS METÁLICOS, MAQUINARIA Y EQUIPO). PEGANTES SINTÉTICOS.</t>
  </si>
  <si>
    <t>COLBÓN, SILICONAS</t>
  </si>
  <si>
    <t>PRODUCTOS METÁLICOS, MAQUINARIA Y EQUIPO. MÁQUINAS Y MATERIAL DE OFICINA N.C.P</t>
  </si>
  <si>
    <t>PISTOLA PARA SILICONA</t>
  </si>
  <si>
    <t>PRODUCTOS METÁLICOS, MAQUINARIA Y EQUIPO. TAJALÁPICES DE BOLSILLO</t>
  </si>
  <si>
    <t>TAJALÁPICES DE BOLSILLO</t>
  </si>
  <si>
    <t>PRODUCTOS METÁLICOS, MAQUINARIA Y EQUIPO. TIJERAS PARA ARTES Y OFICIOS.</t>
  </si>
  <si>
    <t>TIJERAS</t>
  </si>
  <si>
    <t>PRODUCTOS METÁLICOS, MAQUINARIA Y EQUIPO. TIJERAS PARA JARDINERÍA Y HORTICULTURA</t>
  </si>
  <si>
    <t>TIJERAS PARA JARDINERÍA Y HORTICULTURA</t>
  </si>
  <si>
    <t>PRODUCTOS METÁLICOS, MAQUINARIA Y EQUIPO. TENAZAS Y ALICATES</t>
  </si>
  <si>
    <t>TENAZAS Y ALICATES</t>
  </si>
  <si>
    <t>PRODUCTOS METÁLICOS, MAQUINARIA Y EQUIPO. DESTORNILLADORES</t>
  </si>
  <si>
    <t>DESTORNILLADORES</t>
  </si>
  <si>
    <t>PRODUCTOS METÁLICOS, MAQUINARIA Y EQUIPO. MARTILLOS</t>
  </si>
  <si>
    <t>MARTILLOS</t>
  </si>
  <si>
    <t>PRODUCTOS METÁLICOS, MAQUINARIA Y EQUIPO. LLAVES DE AJUSTE GRADUABLE</t>
  </si>
  <si>
    <t>LLAVES DE AJUSTE GRADUABLE</t>
  </si>
  <si>
    <t>PRODUCTOS METÁLICOS, MAQUINARIA Y EQUIPO. CERRADURAS PARA PUERTAS</t>
  </si>
  <si>
    <t>CERRADURAS PARA PUERTAS</t>
  </si>
  <si>
    <t>PRODUCTOS METÁLICOS, MAQUINARIA Y EQUIPO. LLAVES PARA CERRADURAS Y CANDADOS</t>
  </si>
  <si>
    <t>LLAVES PARA CERRADURAS Y CANDADOS</t>
  </si>
  <si>
    <t>PRODUCTOS METÁLICOS, MAQUINARIA Y EQUIPO. CEPILLADORAS, PULIDORAS Y BISELADORAS PARA METALES.</t>
  </si>
  <si>
    <t>ESPÁTULAS</t>
  </si>
  <si>
    <t>OTROS BIENES TRANSPORTABLES (EXCEPTO PRODUCTOS METÁLICOS, MAQUINARIA Y EQUIPO). TINTA PARA SELLOS.</t>
  </si>
  <si>
    <t>TINTA PARA SELLO</t>
  </si>
  <si>
    <t>OTROS BIENES TRANSPORTABLES (EXCEPTO PRODUCTOS METÁLICOS, MAQUINARIA Y EQUIPO). ETIQUETAS EN BLANCO</t>
  </si>
  <si>
    <t>ETIQUETAS EN BLANCO</t>
  </si>
  <si>
    <t>OTROS BIENES TRANSPORTABLES (EXCEPTO PRODUCTOS METÁLICOS, MAQUINARIA Y EQUIPO). ETIQUETAS IMPRESAS AUTOADHESIVAS DE PAPEL.</t>
  </si>
  <si>
    <t>ETIQUETAS AUTOADHESIVAS DE PAPEL.</t>
  </si>
  <si>
    <t>OTROS BIENES TRANSPORTABLES (EXCEPTO PRODUCTOS METÁLICOS, MAQUINARIA Y EQUIPO). TABLEROS DE MATERIALES LEÑOSOS DE MADERA AGLOMERADA.</t>
  </si>
  <si>
    <t>TABLERO DE CORCHO</t>
  </si>
  <si>
    <t>OTROS BIENES TRANSPORTABLES (EXCEPTO PRODUCTOS METÁLICOS, MAQUINARIA Y EQUIPO). TABLEROS DE MADERA PARA ESCUELAS.</t>
  </si>
  <si>
    <t>TABLERO ACRILICO</t>
  </si>
  <si>
    <t>OTROS BIENES TRANSPORTABLES (EXCEPTO PRODUCTOS METÁLICOS, MAQUINARIA Y EQUIPO) ARTÍCULOS N.C.P. PARA ESCRITORIO Y OFICINA</t>
  </si>
  <si>
    <t>HUMECEDOR DACTILAR</t>
  </si>
  <si>
    <t>OTROS BIENES TRANSPORTABLES (EXCEPTO PRODUCTOS METÁLICOS, MAQUINARIA Y EQUIPO). CAJAS DE CARTÓN LISO.</t>
  </si>
  <si>
    <t>CAJAS PARA ARCHIVO</t>
  </si>
  <si>
    <t>PRODUCTOS METÁLICOS, MAQUINARIA Y EQUIPO. TACHUELAS.</t>
  </si>
  <si>
    <t>CHINCHES</t>
  </si>
  <si>
    <t>PRODUCTOS METÁLICOS, MAQUINARIA Y EQUIPO. ARTÍCULOS METÁLICOS N.C.P. DE MERCERÍA.</t>
  </si>
  <si>
    <t>BISTURI</t>
  </si>
  <si>
    <t xml:space="preserve">OTROS BIENES TRANSPORTABLES (EXCEPTO PRODUCTOS METÁLICOS, MAQUINARIA Y EQUIPO)- BOTIQUINES PARA EMERGENCIA. </t>
  </si>
  <si>
    <t>BOTIQUÍN PRIMEROS AUXILIOS</t>
  </si>
  <si>
    <t>OTROS BIENES TRANSPORTABLES (EXCEPTO PRODUCTOS METÁLICOS, MAQUINARIA Y EQUIPO). ALCOHOL IMPOTABLE O DESNATURALIZADO.</t>
  </si>
  <si>
    <t>ALCOHOL</t>
  </si>
  <si>
    <t>OTROS BIENES TRANSPORTABLES (EXCEPTO PRODUCTOS METÁLICOS, MAQUINARIA Y EQUIPO). ALGODÓN ESTERILIZADO</t>
  </si>
  <si>
    <t>ALGODÓN</t>
  </si>
  <si>
    <t>OTROS BIENES TRANSPORTABLES (EXCEPTO PRODUCTOS METÁLICOS, MAQUINARIA Y EQUIPO). GASA ESTIRILIZADA</t>
  </si>
  <si>
    <t>GASA</t>
  </si>
  <si>
    <t>OTROS BIENES TRANSPORTABLES (EXCEPTO PRODUCTOS METÁLICOS, MAQUINARIA Y EQUIPO).  ESPARADRAPO</t>
  </si>
  <si>
    <t>ESPARADRAPO</t>
  </si>
  <si>
    <t>OTROS BIENES TRANSPORTABLES (EXCEPTO PRODUCTOS METÁLICOS, MAQUINARIA Y EQUIPO).  VANDITAS ANTISÉPTICAS</t>
  </si>
  <si>
    <t xml:space="preserve">VANDITAS </t>
  </si>
  <si>
    <t xml:space="preserve">SERVICIOS FINANCIEROS Y SERVICIOS CONEXOS; SERVICIOS INMOBILIARIOS; Y SERVICIOS DE ARRENDAMIENTO Y LEASING. DERECHOS DE USO DE PROGRAMAS INFORMATICOS. </t>
  </si>
  <si>
    <t>LICENCIAS SOFTWARE</t>
  </si>
  <si>
    <t xml:space="preserve">PRODUCTOS METÁLICOS, MAQUINARIA Y EQUIPO. CABLE COAXIAL. </t>
  </si>
  <si>
    <t>CABLES PARA ADECUACIONES Y REDES</t>
  </si>
  <si>
    <t>PRODUCTOS METÁLICOS, MAQUINARIA Y EQUIPO. CABLES Y ALAMBRES AISLADOS PARA INSTALACIONES ELÉCTRICAS</t>
  </si>
  <si>
    <t>CABLES Y ALAMBRES AISLADOS PARA INSTALACIONES ELÉCTRICAS</t>
  </si>
  <si>
    <t>OTROS BIENES TRANSPORTABLES (EXCEPTO PRODUCTOS METÁLICOS, MAQUINARIA Y EQUIPO). PINCELES PARA PINTURA ARTISTICA.</t>
  </si>
  <si>
    <t>PINCELES</t>
  </si>
  <si>
    <t>OTROS BIENES TRANSPORTABLES (EXCEPTO PRODUCTOS METÁLICOS, MAQUINARIA Y EQUIPO). BROCHAS PARA PINTAR</t>
  </si>
  <si>
    <t>BROCHAS</t>
  </si>
  <si>
    <t>OTROS BIENES TRANSPORTABLES (EXCEPTO PRODUCTOS METÁLICOS, MAQUINARIA Y EQUIPO). LIJA DE AGUA</t>
  </si>
  <si>
    <t>LIJAS</t>
  </si>
  <si>
    <t>PRODUCTOS ALIMENTICIOS, BEBIDAS Y TABACO; TEXTILES, PRENDAS DE VESTIR Y PRODUCTOS DE CUERO. FIBRA CARDADA O PEINADA DE YUTE.</t>
  </si>
  <si>
    <t>COSTALES</t>
  </si>
  <si>
    <t xml:space="preserve">OTROS BIENES TRANSPORTABLES (EXCEPTO PRODUCTOS METÁLICOS, MAQUINARIA Y EQUIPO). VIDRIO TEMPLADO. </t>
  </si>
  <si>
    <t>VIDRIOS PARA VENTANAS</t>
  </si>
  <si>
    <t xml:space="preserve">OTROS BIENES TRANSPORTABLES (EXCEPTO PRODUCTOS METÁLICOS, MAQUINARIA Y EQUIPO). VIDRIO DE SEGURIDAD. </t>
  </si>
  <si>
    <t>VIDRIO DE SEGURIDAD</t>
  </si>
  <si>
    <t>OTROS BIENES TRANSPORTABLES (EXCEPTO PRODUCTOS METÁLICOS, MAQUINARIA Y EQUIPO). ATOMIZADORES MANUALES.</t>
  </si>
  <si>
    <t>ATOMIZADORES MANUALES.</t>
  </si>
  <si>
    <t>PRODUCTOS METÁLICOS, MAQUINARIA Y EQUIPO.  MÁQUINAS SECADORAS, EXCEPTO PARA ALIMENTOS Y BEBIDAS</t>
  </si>
  <si>
    <t>MAQUINA SECADOR DE MANOS</t>
  </si>
  <si>
    <t>1</t>
  </si>
  <si>
    <t>212020100300000000000000036990461831223000000</t>
  </si>
  <si>
    <t>OTROS BIENES TRANSPORTABLES(EXCEPTO PRODUCTOS METALICOS MAQUINARIA Y EQUIPO). LIBROS DE REGISTRO- LIBROS EN BLANCO</t>
  </si>
  <si>
    <t>LIBRO DE ACTAS</t>
  </si>
  <si>
    <t>212020100300000000000000032701080511223000000</t>
  </si>
  <si>
    <t>212020100300000000000000032701081831210000000</t>
  </si>
  <si>
    <t>TRANSPORTE</t>
  </si>
  <si>
    <t>DEPORTE</t>
  </si>
  <si>
    <t>BALONES MICROFÚTBOL - BALÓN MEDICINAL - BALONMANO - FÚTBOL SALA</t>
  </si>
  <si>
    <t>OTROS BIENES TRANSPORTABLES (EXCEPTO PRODUCTOS METÁLICOS, MAQUINARIA Y EQUIPO). BATES PARA BÉISBOL.</t>
  </si>
  <si>
    <t>BATES PARA BÉISBOL</t>
  </si>
  <si>
    <t>OTROS BIENES TRANSPORTABLES (EXCEPTO PRODUCTOS METÁLICOS, MAQUINARIA Y EQUIPO). CINTA PLÁSTICA REFLECTIVA.</t>
  </si>
  <si>
    <t>CINTA DE MARCACIÓN</t>
  </si>
  <si>
    <t>A</t>
  </si>
  <si>
    <t>OTROS BIENES TRANSPORTABLES (EXCEPTO PRODUCTOS METÁLICOS, MAQUINARIA Y EQUIPO). ACCESORIOS ESPECIALES PARA DEPORTES (RODILLERAS, MUSLERAS, SUSPENSORIOS, VENDAS).</t>
  </si>
  <si>
    <t>ACCESORIOS DE PROTECCIÓN PARA EL DEPORTE</t>
  </si>
  <si>
    <t>OTROS BIENES TRANSPORTABLES (EXCEPTO PRODUCTOS METÁLICOS, MAQUINARIA Y EQUIPO). PARTES Y ACCESORIOS PARA ESCENARIOS (CANCHAS) DEPORTIVOS</t>
  </si>
  <si>
    <t>ANCLAJE BASE VOLEIBOL-BAGMITON- ARCOS DE MICROFUTBOL - AROS DE ESPUJA</t>
  </si>
  <si>
    <t>OTROS BIENES TRANSPORTABLES (EXCEPTO PRODUCTOS METÁLICOS, MAQUINARIA Y EQUIPO). PISCINAS Y FLOTADORES INFLABLES DE MATERIAL PLÁSTICO.</t>
  </si>
  <si>
    <t xml:space="preserve">FIGURAS FLOTANTES </t>
  </si>
  <si>
    <t>OTROS BIENES TRANSPORTABLES (EXCEPTO PRODUCTOS METÁLICOS, MAQUINARIA Y EQUIPO). PESAS PARA GIMNASIA</t>
  </si>
  <si>
    <t>DISCOS Y MANCUERNAS</t>
  </si>
  <si>
    <t>OTROS BIENES TRANSPORTABLES (EXCEPTO PRODUCTOS METÁLICOS, MAQUINARIA Y EQUIPO). COLCHONETAS DE PLÁSTICO FLEXIBLES</t>
  </si>
  <si>
    <t>COLCHONETAS</t>
  </si>
  <si>
    <t>PRODUCTOS METÁLICOS Y PAQUETES DE SOFTWARE. CARROS CANASTA METÁLICOS DE SUPERMERCADO.</t>
  </si>
  <si>
    <t>CARRO CANASTA</t>
  </si>
  <si>
    <t>PRODUCTOS METÁLICOS Y PAQUETES DE SOFTWARE. RELOJES DE CONTROL DE PERSONAL</t>
  </si>
  <si>
    <t>CRONOMETRO</t>
  </si>
  <si>
    <t>PRODUCTOS ALIMENTICIOS, BEBIDAS Y TABACO; TEXTILES, PRENDAS DE VESTIR Y PRODUCTOS DE CUERO. ALFOMBRAS Y DEMÁS RECUBRIMIENTOS PARA SUELO DE FIBRAS ARTIFICIALES Y/O SINTÉTICAS (TIPO GRAMA ARTIFICIAL)</t>
  </si>
  <si>
    <t>GRAMA SINTETICA</t>
  </si>
  <si>
    <t>PRODUCTOS ALIMENTICIOS, BEBIDAS Y TABACO; TEXTILES, PRENDAS DE VESTIR Y PRODUCTOS DE CUERO. ARTÍCULOS DE MALLA N.C.P.</t>
  </si>
  <si>
    <t>MALLAS PARA DEPORTES</t>
  </si>
  <si>
    <t>OTROS BIENES TRANSPORTABLES (EXCEPTO PRODUCTOS METÁLICOS, MAQUINARIA Y EQUIPO)- TÉMPERAS</t>
  </si>
  <si>
    <t>TÉMPERAS</t>
  </si>
  <si>
    <t>VINILOS PARA  PINTURA ARTÍSTICA</t>
  </si>
  <si>
    <t>OTROS BIENES TRANSPORTABLES (EXCEPTO PRODUCTOS METÁLICOS, MAQUINARIA Y EQUIPO)- ACUARELAS</t>
  </si>
  <si>
    <t>ACUARELAS</t>
  </si>
  <si>
    <t>OTROS BIENES TRANSPORTABLES (EXCEPTO PRODUCTOS METÁLICOS, MAQUINARIA Y EQUIPO) - TABLEROS DE MADERA PARA ESCUELAS.</t>
  </si>
  <si>
    <t>OTROS BIENES TRANSPORTABLES (EXCEPTO PRODUCTOS METÁLICOS, MAQUINARIA Y EQUIPO) - COMPUESTOS DE CAUCHOS SINTÉTICOS (COMPUESTO DE GOMA TERMOPLÁSTICO)</t>
  </si>
  <si>
    <t>BORRADOR ECOLOGICO</t>
  </si>
  <si>
    <t>OTROS BIENES TRANSPORTABLES (EXCEPTO PRODUCTOS METÁLICOS, MAQUINARIA Y EQUIPO) . CINTA PLÁSTICA REFLECTIVA</t>
  </si>
  <si>
    <t>CINTA REFLECTIVA</t>
  </si>
  <si>
    <t>OTROS BIENES TRANSPORTABLES (EXCEPTO PRODUCTOS METÁLICOS, MAQUINARIA Y EQUIPO). MUEBLES DE MADERA  N.C.P</t>
  </si>
  <si>
    <t>OTROS MUEBLES DE MADERA</t>
  </si>
  <si>
    <t>OTROS BIENES TRANSPORTABLES (EXCEPTO PRODUCTOS METÁLICOS, MAQUINARIA Y EQUIPO) - ABONOS Y FERTILIZANTES QUÍMICOS</t>
  </si>
  <si>
    <t>TIERRA ABONADA Y FERTILIZANTES</t>
  </si>
  <si>
    <t>OTROS BIENES TRANSPORTABLES (EXCEPTO PRODUCTOS METÁLICOS, MAQUINARIA Y EQUIPO). ROMPECABEZAS</t>
  </si>
  <si>
    <t>ROMPECABEZAS</t>
  </si>
  <si>
    <t>OTROS BIENES TRANSPORTABLES (EXCEPTO PRODUCTOS METÁLICOS, MAQUINARIA Y EQUIPO). JUGUETERIA DE MADERA</t>
  </si>
  <si>
    <t>JUGUETERIA DE MADERA</t>
  </si>
  <si>
    <t>OTROS BIENES TRANSPORTABLES (EXCEPTO PRODUCTOS METÁLICOS, MAQUINARIA Y EQUIPO). JUEGOS DE AJEDREZ</t>
  </si>
  <si>
    <t>JUEGOS DE AJEDREZ</t>
  </si>
  <si>
    <t>OTROS BIENES TRANSPORTABLES (EXCEPTO PRODUCTOS METÁLICOS, MAQUINARIA Y EQUIPO).JUEGOS DE DOMINÓ, LOTERÍA Y OTROS JUEGOS DE SALA</t>
  </si>
  <si>
    <t>JUEGOS DE DOMINÓ, LOTERÍA Y OTROS JUEGOS DE SALA</t>
  </si>
  <si>
    <t>OTROS BIENES TRANSPORTABLES (EXCEPTO PRODUCTOS METÁLICOS, MAQUINARIA Y EQUIPO).JUEGOS DE SALÓN</t>
  </si>
  <si>
    <t>JUEGOS DE SALÓN</t>
  </si>
  <si>
    <t>TEXTOS</t>
  </si>
  <si>
    <t>SERVICIOS PARA LA COMUNIDAD, SOCIALES Y PERSONALES -OTROS SERVICIOS DE ARTES ESCÉNICAS, EVENTOS CULTURALES Y DE ENTRETENIMIENTO EN VIVO.</t>
  </si>
  <si>
    <t>EVENTOS INSTITUCIÓN EDUCATIVA</t>
  </si>
  <si>
    <t>SERVICIOS DE ALOJAMIENTO; SERVICIOS DE SUMINISTRO DE COMIDAS Y BEBIDAS; SERVICIOS DE TRANSPORTE; Y SERVICIOS DE DISTRIBUCIÓN DE ELECTRICIDAD, GAS Y AGUA. SERVICIOS DE CATERING PARA EVENTOS.</t>
  </si>
  <si>
    <t>REFRIGERIOS</t>
  </si>
  <si>
    <t>SERVICIOS PARA LA COMUNIDAD, SOCIALES Y PERSONALES. OTROS TIPOS DE SERVICIOS EDUCATIVOS Y DE FORMACIÓN, N.C.P. OTROS SERVICIOS DE DIVERSIÓN Y ENTRETENIMIENTO N.C.P.</t>
  </si>
  <si>
    <t>SALIDAS PEDAGOGICAS</t>
  </si>
  <si>
    <t>Servicios para la comunidad, sociales y personales - Servicios de atención psicosocial a estudiantes y docentes - Otros servicios de diversión y entretenimiento n.c.p.</t>
  </si>
  <si>
    <t>OTROS BIENES TRANSPORTABLES (EXCEPTO PRODUCTOS METÁLICOS, MAQUINARIA Y EQUIPO). PUPITRES DE MADERA SENCILLOS</t>
  </si>
  <si>
    <t>PUPITRES</t>
  </si>
  <si>
    <t>MAQUINARIA DE INFORMÁTICA Y SUS PARTES, PIEZAS Y ACCESORIOS.</t>
  </si>
  <si>
    <t>COMPUTADORES</t>
  </si>
  <si>
    <t>SERVICIOS PRESTADOS A LAS EMPRESAS Y SERVICIOS DE PRODUCCIÓN. OTROS SERVICIOS PROFESIONALES, TÉCNICOS Y EMPRESARIALES N.C.P.</t>
  </si>
  <si>
    <t>SERVICIO APOYO PROFESIONAL GESTION DE LA CALIDAD ISO - CANCIÓN INGLESA</t>
  </si>
  <si>
    <t>SERVICIO DE MANTENIMIENTO Y REPARACIÓN DE OTROS BIENES N.C.P.</t>
  </si>
  <si>
    <t>LABORATORIO</t>
  </si>
  <si>
    <t>OTROS BIENES TRANSPORTABLES (EXCEPTO PRODUCTOS METÁLICOS, MAQUINARIA Y EQUIPO). ELEMENTOS QUIMICOS.</t>
  </si>
  <si>
    <t>OTROS BIENES TRANSPORTABLES (EXCEPTO PRODUCTOS METÁLICOS, MAQUINARIA Y EQUIPO). UTENSILIOS Y APARATOS DE VIDRIO PARA LABORATORIO Y USOS TÉCNICOS</t>
  </si>
  <si>
    <t>UTENSILLOS Y APARATOS DE VIDRIO PARA LABORATORIO</t>
  </si>
  <si>
    <t>OTROS BIENES TRANSPORTABLES (EXCEPTO PRODUCTOS METÁLICOS, MAQUINARIA Y EQUIPO). ARTÍCULOS DE ARCILLA REFRACTARIA PARA LABORATORIO Y USOS TÉCNICOS</t>
  </si>
  <si>
    <t>ARTÍCULOS DE ARCILLA  PARA LABORATORIO</t>
  </si>
  <si>
    <t>PRODUCTOS METÁLICOS Y PAQUETES DE SOFTWARE. HORNOS MICROONDAS</t>
  </si>
  <si>
    <t>HORNOS MICROONDAS</t>
  </si>
  <si>
    <t>PRODUCTOS METÁLICOS Y PAQUETES DE SOFTWARE. APARATOS DE LABORATORIO PARA CONTROL Y ENSAYO DE MATERIALES.</t>
  </si>
  <si>
    <t>APARATOS DE LABORATORIO PARA CONTROL Y ENSAYO DE MATERIALES</t>
  </si>
  <si>
    <t>PRODUCTOS METÁLICOS Y PAQUETES DE SOFTWARE. MEDIDORES DE LÍQUIDOS</t>
  </si>
  <si>
    <t>MEDIDORES DE LÍQUIDOS</t>
  </si>
  <si>
    <t xml:space="preserve">PRODUCTOS ALIMENTICIOS, BEBIDAS Y TABACO; TEXTILES, PRENDAS DE VESTIR Y PRODUCTOS DE CUERO. ROPA DE DEPORTE PARA NIÑO. </t>
  </si>
  <si>
    <t>ROPA DE DEPORTE PARA NIÑO</t>
  </si>
  <si>
    <t xml:space="preserve">PRODUCTOS ALIMENTICIOS, BEBIDAS Y TABACO; TEXTILES, PRENDAS DE VESTIR Y PRODUCTOS DE CUERO. ROPA DE DEPORTE PARA NIÑA. </t>
  </si>
  <si>
    <t>ROPA DE DEPORTE PARA NIÑA.</t>
  </si>
  <si>
    <t>PRODUCTOS METÁLICOS Y PAQUETES DE SOFTWARE. PERIÓDICOS, REVISTAS Y OTRAS PUBLICACIONES PERIÓDICAS ALMACENADOS EN DISCOS, CINTAS Y OTROS MEDIOS FÍSICOS, INCLUSO (PANTALLA ELECTRÓNICA, ENTRE OTROS)</t>
  </si>
  <si>
    <t>PERIÓDICOS, REVISTAS Y OTRAS PUBLICACIONES</t>
  </si>
  <si>
    <t>PRODUCTOS METÁLICOS Y PAQUETES DE SOFTWARE. TORNILLOS DE HIERRO O ACERO</t>
  </si>
  <si>
    <t>TORNILLOS</t>
  </si>
  <si>
    <t>PRODUCTOS METÁLICOS Y PAQUETES DE SOFTWARE. TUERCAS Y ARANDELAS DE HIERRO O ACERO</t>
  </si>
  <si>
    <t>TUERCAS Y ARANDELAS</t>
  </si>
  <si>
    <t>PRODUCTOS METÁLICOS Y PAQUETES DE SOFTWARE. TARJETAS DE SONIDO, DE VIDEO, DE RED Y TARJETAS SIMILARES PARA MÁQUINAS DE PROCESAMIENTO AUTOMÁTICO DE DATOS</t>
  </si>
  <si>
    <t>TARJETAS DE SONIDO, DE VIDEO, DE RED Y SIMILARES.</t>
  </si>
  <si>
    <t>PRODUCTOS METÁLICOS Y PAQUETES DE SOFTWARE. BOMBAS PARA LÍQUIDOS N.C.P.</t>
  </si>
  <si>
    <t>BOMBAS PARA LIQUIDOS</t>
  </si>
  <si>
    <t>OTROS BIENES TRANSPORTABLES (EXCEPTO PRODUCTOS METÁLICOS, MAQUINARIA Y EQUIPO). MANGUERAS DE CAUCHO</t>
  </si>
  <si>
    <t>MANGUERA</t>
  </si>
  <si>
    <t xml:space="preserve">OTROS BIENES TRANSPORTABLES (EXCEPTO PRODUCTOS METÁLICOS, MAQUINARIA Y EQUIPO). RUEDAS DE MATERIAL PLÁSTICO. </t>
  </si>
  <si>
    <t>RUEDAS</t>
  </si>
  <si>
    <t>OTROS BIENES TRANSPORTABLES (EXCEPTO PRODUCTOS METÁLICOS, MAQUINARIA Y EQUIPO). ORINALES DE LOZA O PORCELANA</t>
  </si>
  <si>
    <t>ORINALES DE LOZA O PORCELANA</t>
  </si>
  <si>
    <t>OTROS BIENES TRANSPORTABLES (EXCEPTO PRODUCTOS METÁLICOS, MAQUINARIA Y EQUIPO). LAVAMANOS DE LOZA O PORCELANA</t>
  </si>
  <si>
    <t>LAVAMANOS DE LOZA O PORCELANA</t>
  </si>
  <si>
    <t>PRODUCTOS METÁLICOS Y PAQUETES DE SOFTWARE. DIVISIONES PARA BAÑO</t>
  </si>
  <si>
    <t>DIVISIONES PARA BAÑO</t>
  </si>
  <si>
    <t>noviembre</t>
  </si>
  <si>
    <t>meses</t>
  </si>
  <si>
    <t xml:space="preserve">2.180.000 disponible enero 2024 </t>
  </si>
  <si>
    <t>INSTITUCION EDUCATIVA DARÍO DE BEDOUT</t>
  </si>
  <si>
    <t>NIT: 811.043.134</t>
  </si>
  <si>
    <t>PLAN ANUAL DE CAJA (PAC) - INGRESOS - 2024</t>
  </si>
  <si>
    <t>RUBROS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</si>
  <si>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</si>
  <si>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</si>
  <si>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</si>
  <si>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</si>
  <si>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</si>
  <si>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</si>
  <si>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</si>
  <si>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</si>
  <si>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</si>
  <si>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</si>
  <si>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</si>
  <si>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</si>
  <si>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</si>
  <si>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</si>
  <si>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Arrendamiento (100)</t>
  </si>
  <si>
    <t>Certificados y constancias</t>
  </si>
  <si>
    <t>Transferencias de la Nacion SGP</t>
  </si>
  <si>
    <t>Rendimientos Financieros recursos propios</t>
  </si>
  <si>
    <t>Rendimientos Financieros SGP</t>
  </si>
  <si>
    <t>TOTAL  INGRESOS:</t>
  </si>
  <si>
    <t>Ingresos propios</t>
  </si>
  <si>
    <t>Ingresos SGP</t>
  </si>
  <si>
    <t>Ingresos Municipio</t>
  </si>
  <si>
    <t>PLAN ANUAL DE CAJA (PAC) - EGRESOS 2024</t>
  </si>
  <si>
    <t>EGRESOS</t>
  </si>
  <si>
    <t>212020100300000000000000034231061811223000000</t>
  </si>
  <si>
    <t>212020100300000000000000034231061831210000000</t>
  </si>
  <si>
    <t>212020200800000000000000083441001811223000000</t>
  </si>
  <si>
    <t>212020200800000000000000083441001831210000000</t>
  </si>
  <si>
    <t>212020100300000000000000039120021811223000000</t>
  </si>
  <si>
    <t>212020100300000000000000039120021831210000000</t>
  </si>
  <si>
    <t>212020100400000000000000043914021811223000000</t>
  </si>
  <si>
    <t>212020100400000000000000043914021831210000000</t>
  </si>
  <si>
    <t>212020200900000000000000094490001811223000000</t>
  </si>
  <si>
    <t>212020200800000000000000087110011811223000000</t>
  </si>
  <si>
    <t>212010100305030000000000000000001811223000000</t>
  </si>
  <si>
    <t>212020100400000000000000047323011811223000000</t>
  </si>
  <si>
    <t>212010100305030000000000000000001831210000000</t>
  </si>
  <si>
    <t>212020100400000000000000047323011831210000000</t>
  </si>
  <si>
    <t>212020100400000000000000047214001811223000000</t>
  </si>
  <si>
    <t>212020100400000000000000047214001831210000000</t>
  </si>
  <si>
    <t>212020200800000000000000087340011811223000000</t>
  </si>
  <si>
    <t>212020200800000000000000087340011831210000000</t>
  </si>
  <si>
    <t>212020100400000000000000043211001811223000000</t>
  </si>
  <si>
    <t>212020100400000000000000043211001831210000000</t>
  </si>
  <si>
    <t>212020100400000000000000045266011811223000000</t>
  </si>
  <si>
    <t>212020100400000000000000045266011831210000000</t>
  </si>
  <si>
    <t>212020100400000000000000048251011811223000000</t>
  </si>
  <si>
    <t>212020100400000000000000048251011831210000000</t>
  </si>
  <si>
    <t>212020100400000000000000047223021811223000000</t>
  </si>
  <si>
    <t>212020100400000000000000047223021831210000000</t>
  </si>
  <si>
    <t>212020100400000000000000047222001811223000000</t>
  </si>
  <si>
    <t>212020100400000000000000047222001831210000000</t>
  </si>
  <si>
    <t>212020100300000000000000035130011831210000000</t>
  </si>
  <si>
    <t>212020200800000000000000089121971811223000000</t>
  </si>
  <si>
    <t>212020200800000000000000089121971831210000000</t>
  </si>
  <si>
    <t>212020200800000000000000089122021831210000000</t>
  </si>
  <si>
    <t>212020100400000000000000043923031811223000000</t>
  </si>
  <si>
    <t>212020100400000000000000043923031831210000000</t>
  </si>
  <si>
    <t>212020100200000000000000027140011811223000000</t>
  </si>
  <si>
    <t>212020100200000000000000027140011831210000000</t>
  </si>
  <si>
    <t>212020100400000000000000042911051811223000000</t>
  </si>
  <si>
    <t>212020100400000000000000042911051831210000000</t>
  </si>
  <si>
    <t>212020200800000000000000087130001831210000000</t>
  </si>
  <si>
    <t>212020200800000000000000087240011811223000000</t>
  </si>
  <si>
    <t>212020200800000000000000087240011831210000000</t>
  </si>
  <si>
    <t>212020100300000000000000038122011811223000000</t>
  </si>
  <si>
    <t>212020100300000000000000038122011831210000000</t>
  </si>
  <si>
    <t>212020100300000000000000038122021811223000000</t>
  </si>
  <si>
    <t>212020100300000000000000038122021831210000000</t>
  </si>
  <si>
    <t>212020100300000000000000038122031811223000000</t>
  </si>
  <si>
    <t>212020100300000000000000038122031831210000000</t>
  </si>
  <si>
    <t>212020100300000000000000038122041811223000000</t>
  </si>
  <si>
    <t>212020100300000000000000038122041831210000000</t>
  </si>
  <si>
    <t>212020100300000000000000038122061811223000000</t>
  </si>
  <si>
    <t>212020100300000000000000038122061831210000000</t>
  </si>
  <si>
    <t>212020100300000000000000038122071811223000000</t>
  </si>
  <si>
    <t>212020100300000000000000038122071831210000000</t>
  </si>
  <si>
    <t>212020100300000000000000038111061811223000000</t>
  </si>
  <si>
    <t>212020100300000000000000038111061831210000000</t>
  </si>
  <si>
    <t>212020100600000000000000062232001831210000000</t>
  </si>
  <si>
    <t>212020200800000000000000087156021811223000000</t>
  </si>
  <si>
    <t>212020200800000000000000087156021831210000000</t>
  </si>
  <si>
    <t>212020200500000000000000054621001811223000000</t>
  </si>
  <si>
    <t>212020200500000000000000054621001831210000000</t>
  </si>
  <si>
    <t>212020200500000000000000054730001811223000000</t>
  </si>
  <si>
    <t>212020200500000000000000054730001831210000000</t>
  </si>
  <si>
    <t>212020200500000000000000054710001811223000000</t>
  </si>
  <si>
    <t>212020200500000000000000054710001831210000000</t>
  </si>
  <si>
    <t>212020100800000000000000085320001831210000000</t>
  </si>
  <si>
    <t>212020100800000000000000085320001811223000000</t>
  </si>
  <si>
    <t>212020100300000000000000037116011831210000000</t>
  </si>
  <si>
    <t>212020100300000000000000037116011811223000000</t>
  </si>
  <si>
    <t>212020200800000000000000085970001811223000000</t>
  </si>
  <si>
    <t>212020200800000000000000085970001831210000000</t>
  </si>
  <si>
    <t>212020200800000000000000084131001811223000000</t>
  </si>
  <si>
    <t>212020200900000000000000095999001811223000000</t>
  </si>
  <si>
    <t>212020200900000000000000095999001831210000000</t>
  </si>
  <si>
    <t>212020100000000000000000001961031811223000000</t>
  </si>
  <si>
    <t>212020100000000000000000001961031831210000000</t>
  </si>
  <si>
    <t>212020100200000000000000027911061811223000000</t>
  </si>
  <si>
    <t>212020100200000000000000027911061831210000000</t>
  </si>
  <si>
    <t>212020100400000000000000043912011811223000000</t>
  </si>
  <si>
    <t>212020100400000000000000043912011831210000000</t>
  </si>
  <si>
    <t>212020200500000000000000054632001811223000000</t>
  </si>
  <si>
    <t>212020200500000000000000054632001831210000000</t>
  </si>
  <si>
    <t>212020100200000000000000023813021831210000000</t>
  </si>
  <si>
    <t>212020100200000000000000023511011831210000000</t>
  </si>
  <si>
    <t>212020100200000000000000023912011831210000000</t>
  </si>
  <si>
    <t>212020100200000000000000022211021831210000000</t>
  </si>
  <si>
    <t>212020100200000000000000022211021811223000000</t>
  </si>
  <si>
    <t>212020100300000000000000032199071831210000000</t>
  </si>
  <si>
    <t>212020100600000000000000062145001831210000000</t>
  </si>
  <si>
    <t>212020100300000000000000031912011831210000000</t>
  </si>
  <si>
    <t>212020100300000000000000036940111831210000000</t>
  </si>
  <si>
    <t>212020100300000000000000036940111811223000000</t>
  </si>
  <si>
    <t>212020100300000000000000036940121831210000000</t>
  </si>
  <si>
    <t>212020100300000000000000036940121811223000000</t>
  </si>
  <si>
    <t>212020100300000000000000036940161831210000000</t>
  </si>
  <si>
    <t>212020100300000000000000036940161811223000000</t>
  </si>
  <si>
    <t>212020100300000000000000036940051831210000000</t>
  </si>
  <si>
    <t>212020100300000000000000036940051811223000000</t>
  </si>
  <si>
    <t>212020100200000000000000027190021831210000000</t>
  </si>
  <si>
    <t>212020100200000000000000027190021811223000000</t>
  </si>
  <si>
    <t>212020100200000000000000027190041831210000000</t>
  </si>
  <si>
    <t>212020100200000000000000027190041811223000000</t>
  </si>
  <si>
    <t>212020100200000000000000027190051831210000000</t>
  </si>
  <si>
    <t>212020100200000000000000027190051811223000000</t>
  </si>
  <si>
    <t>212020100300000000000000036990221831210000000</t>
  </si>
  <si>
    <t>212020100300000000000000036990221811223000000</t>
  </si>
  <si>
    <t>212020100200000000000000027190091831210000000</t>
  </si>
  <si>
    <t>212020100200000000000000027190131831210000000</t>
  </si>
  <si>
    <t>212020100200000000000000027190131811223000000</t>
  </si>
  <si>
    <t>212020100300000000000000035322101831210000000</t>
  </si>
  <si>
    <t>212020100300000000000000035322011831210000000</t>
  </si>
  <si>
    <t>212020100300000000000000035322011811223000000</t>
  </si>
  <si>
    <t>212020100300000000000000035322021831210000000</t>
  </si>
  <si>
    <t>212020100300000000000000035322021811223000000</t>
  </si>
  <si>
    <t>212020100300000000000000035322031831210000000</t>
  </si>
  <si>
    <t>212020100300000000000000035322031811223000000</t>
  </si>
  <si>
    <t>212020100300000000000000035322041831210000000</t>
  </si>
  <si>
    <t>212020100300000000000000035322041811223000000</t>
  </si>
  <si>
    <t>212020100300000000000000033350021831210000000</t>
  </si>
  <si>
    <t>212020100300000000000000033350021811223000000</t>
  </si>
  <si>
    <t>212020100300000000000000033350031831210000000</t>
  </si>
  <si>
    <t>212020100300000000000000033350031811223000000</t>
  </si>
  <si>
    <t>212020100200000000000000023994011831210000000</t>
  </si>
  <si>
    <t>212020100200000000000000023994011811223000000</t>
  </si>
  <si>
    <t>212020100300000000000000035331041831210000000</t>
  </si>
  <si>
    <t>212020100300000000000000036410011831210000000</t>
  </si>
  <si>
    <t>212020100300000000000000038993131831210000000</t>
  </si>
  <si>
    <t>212020100300000000000000038993021831210000000</t>
  </si>
  <si>
    <t>212020100300000000000000038993141831210000000</t>
  </si>
  <si>
    <t>212020100300000000000000036320051831210000000</t>
  </si>
  <si>
    <t>212020100300000000000000036320051811223000000</t>
  </si>
  <si>
    <t>212020100300000000000000035321011831210000000</t>
  </si>
  <si>
    <t>212020100400000000000000042912311831210000000</t>
  </si>
  <si>
    <t>212020100200000000000000028244011831210000000</t>
  </si>
  <si>
    <t>212020100200000000000000028244011811223000000</t>
  </si>
  <si>
    <t>212020100300000000000000035321021831210000000</t>
  </si>
  <si>
    <t>212020100300000000000000035321021811223000000</t>
  </si>
  <si>
    <t>212020100300000000000000035321031831210000000</t>
  </si>
  <si>
    <t>212020100300000000000000035321031811223000000</t>
  </si>
  <si>
    <t>212020100300000000000000032193021831210000000</t>
  </si>
  <si>
    <t>212020100300000000000000032193051831210000000</t>
  </si>
  <si>
    <t>212020100300000000000000032193051811223000000</t>
  </si>
  <si>
    <t>212020100300000000000000032193041831210000000</t>
  </si>
  <si>
    <t>212020100300000000000000032193041811223000000</t>
  </si>
  <si>
    <t>212020100300000000000000032128061831210000000</t>
  </si>
  <si>
    <t>212020100300000000000000032128061811223000000</t>
  </si>
  <si>
    <t>212020100300000000000000032128071831210000000</t>
  </si>
  <si>
    <t>212020100300000000000000032128071811223000000</t>
  </si>
  <si>
    <t>212020100300000000000000032128981831210000000</t>
  </si>
  <si>
    <t>212020100300000000000000032128981811223000000</t>
  </si>
  <si>
    <t>212020100300000000000000032153171831210000000</t>
  </si>
  <si>
    <t>212020100300000000000000032128011831210000000</t>
  </si>
  <si>
    <t>212020100300000000000000032128011811223000000</t>
  </si>
  <si>
    <t>212020100300000000000000032153161831210000000</t>
  </si>
  <si>
    <t>212020100300000000000000032153161811223000000</t>
  </si>
  <si>
    <t>212020100400000000000000048232061831210000000</t>
  </si>
  <si>
    <t>212020100400000000000000048232061811223000000</t>
  </si>
  <si>
    <t>212020100300000000000000038912071831210000000</t>
  </si>
  <si>
    <t>212020100300000000000000038912071811223000000</t>
  </si>
  <si>
    <t>212020100300000000000000038912051831210000000</t>
  </si>
  <si>
    <t>212020100300000000000000038912051811223000000</t>
  </si>
  <si>
    <t>212020100300000000000000038912011831210000000</t>
  </si>
  <si>
    <t>212020100300000000000000038912011811223000000</t>
  </si>
  <si>
    <t>212020100300000000000000038912021831210000000</t>
  </si>
  <si>
    <t>212020100300000000000000038912021811223000000</t>
  </si>
  <si>
    <t>212020100300000000000000038911031831210000000</t>
  </si>
  <si>
    <t>212020100300000000000000038911061831210000000</t>
  </si>
  <si>
    <t>212020100300000000000000038911081831210000000</t>
  </si>
  <si>
    <t>212020100300000000000000038911081811223000000</t>
  </si>
  <si>
    <t>212020100300000000000000038911041831210000000</t>
  </si>
  <si>
    <t>212020100300000000000000034800031831210000000</t>
  </si>
  <si>
    <t>212020100300000000000000034800031811223000000</t>
  </si>
  <si>
    <t>212020100300000000000000036920011831210000000</t>
  </si>
  <si>
    <t>212020100300000000000000036920011811223000000</t>
  </si>
  <si>
    <t>212020100300000000000000036920071831210000000</t>
  </si>
  <si>
    <t>212020100300000000000000036920071811223000000</t>
  </si>
  <si>
    <t>212020100300000000000000036920021831210000000</t>
  </si>
  <si>
    <t>212020100300000000000000036920021811223000000</t>
  </si>
  <si>
    <t>212020100300000000000000036920091831210000000</t>
  </si>
  <si>
    <t>212020100300000000000000036920091811223000000</t>
  </si>
  <si>
    <t>212020100300000000000000032701111831210000000</t>
  </si>
  <si>
    <t>212020100300000000000000032701111811223000000</t>
  </si>
  <si>
    <t>212020100300000000000000032701121831210000000</t>
  </si>
  <si>
    <t>212020100300000000000000032701121811223000000</t>
  </si>
  <si>
    <t>212020100400000000000000042995021831210000000</t>
  </si>
  <si>
    <t>212020100400000000000000042995021811223000000</t>
  </si>
  <si>
    <t>212020100400000000000000042995011831210000000</t>
  </si>
  <si>
    <t>212020100400000000000000042995011811223000000</t>
  </si>
  <si>
    <t>212020100300000000000000036990061831210000000</t>
  </si>
  <si>
    <t>212020100400000000000000042995041831210000000</t>
  </si>
  <si>
    <t>212020100400000000000000042995041811223000000</t>
  </si>
  <si>
    <t>212020100400000000000000045160031831210000000</t>
  </si>
  <si>
    <t>212020100400000000000000045160031811223000000</t>
  </si>
  <si>
    <t>212020100400000000000000045160041831210000000</t>
  </si>
  <si>
    <t>212020100400000000000000045160041811223000000</t>
  </si>
  <si>
    <t>212020100400000000000000045160051831210000000</t>
  </si>
  <si>
    <t>212020100400000000000000045160051811223000000</t>
  </si>
  <si>
    <t>212020100400000000000000045130021831210000000</t>
  </si>
  <si>
    <t>212020100400000000000000045272001831210000000</t>
  </si>
  <si>
    <t>212020100400000000000000045272001811223000000</t>
  </si>
  <si>
    <t>212020100300000000000000032701091831210000000</t>
  </si>
  <si>
    <t>212020100300000000000000032701091811223000000</t>
  </si>
  <si>
    <t>212020100300000000000000032701101831210000000</t>
  </si>
  <si>
    <t>212020100300000000000000038999981831210000000</t>
  </si>
  <si>
    <t>212020100300000000000000035420061831210000000</t>
  </si>
  <si>
    <t>212020100300000000000000035420061811223000000</t>
  </si>
  <si>
    <t>212020100400000000000000045160991831210000000</t>
  </si>
  <si>
    <t>212020100400000000000000045160991811223000000</t>
  </si>
  <si>
    <t>212020100300000000000000032192021831210000000</t>
  </si>
  <si>
    <t>212020100400000000000000042915011831210000000</t>
  </si>
  <si>
    <t>212020100400000000000000042915011811223000000</t>
  </si>
  <si>
    <t>212020100400000000000000042913051831210000000</t>
  </si>
  <si>
    <t>212020100400000000000000042913051811223000000</t>
  </si>
  <si>
    <t>212020100400000000000000042921101831210000000</t>
  </si>
  <si>
    <t>212020100400000000000000042921101811223000000</t>
  </si>
  <si>
    <t>212020100400000000000000042921181831210000000</t>
  </si>
  <si>
    <t>212020100400000000000000042921181811223000000</t>
  </si>
  <si>
    <t>212020100400000000000000042921191831210000000</t>
  </si>
  <si>
    <t>212020100400000000000000042921191811223000000</t>
  </si>
  <si>
    <t>212020100400000000000000042921201831210000000</t>
  </si>
  <si>
    <t>212020100400000000000000042921201811223000000</t>
  </si>
  <si>
    <t>212020100400000000000000042921241831210000000</t>
  </si>
  <si>
    <t>212020100400000000000000042921241811223000000</t>
  </si>
  <si>
    <t>212020100400000000000000042992031831210000000</t>
  </si>
  <si>
    <t>212020100400000000000000042992031811223000000</t>
  </si>
  <si>
    <t>212020100400000000000000042992061831210000000</t>
  </si>
  <si>
    <t>212020100400000000000000042992071831210000000</t>
  </si>
  <si>
    <t>212020100400000000000000042992071811223000000</t>
  </si>
  <si>
    <t>212020100400000000000000044216011831210000000</t>
  </si>
  <si>
    <t>212020100400000000000000044216011811223000000</t>
  </si>
  <si>
    <t>212020100600000000000000061143001831210000000</t>
  </si>
  <si>
    <t>212020100300000000000000035140071831210000000</t>
  </si>
  <si>
    <t>212020100300000000000000035140071811223000000</t>
  </si>
  <si>
    <t>212020100300000000000000032197011831210000000</t>
  </si>
  <si>
    <t>212020100300000000000000032197011811223000000</t>
  </si>
  <si>
    <t>212020100300000000000000032197031831210000000</t>
  </si>
  <si>
    <t>212020100300000000000000032197031811223000000</t>
  </si>
  <si>
    <t>212020100400000000000000046410071831210000000</t>
  </si>
  <si>
    <t>212020100300000000000000031439011831210000000</t>
  </si>
  <si>
    <t>212020100300000000000000031439011811223000000</t>
  </si>
  <si>
    <t>212020100300000000000000038140511831210000000</t>
  </si>
  <si>
    <t>212020100300000000000000038140511811223000000</t>
  </si>
  <si>
    <t>212020100300000000000000038122991831210000000</t>
  </si>
  <si>
    <t>212020100300000000000000032153061831210000000</t>
  </si>
  <si>
    <t>212020100300000000000000032153061811223000000</t>
  </si>
  <si>
    <t>212020100400000000000000042944091831210000000</t>
  </si>
  <si>
    <t>212020100400000000000000042944091811223000000</t>
  </si>
  <si>
    <t>212020100400000000000000042997991831210000000</t>
  </si>
  <si>
    <t>212020100400000000000000042997991811223000000</t>
  </si>
  <si>
    <t>212020100300000000000000035299011831210000000</t>
  </si>
  <si>
    <t>212020100300000000000000035299011811223000000</t>
  </si>
  <si>
    <t>212020100300000000000000034131011831210000000</t>
  </si>
  <si>
    <t>212020100300000000000000034131011811223000000</t>
  </si>
  <si>
    <t>212020100300000000000000035270131831210000000</t>
  </si>
  <si>
    <t>212020100300000000000000035270131811223000000</t>
  </si>
  <si>
    <t>212020100300000000000000035270121831210000000</t>
  </si>
  <si>
    <t>212020100300000000000000035270121811223000000</t>
  </si>
  <si>
    <t>212020100300000000000000035270151831210000000</t>
  </si>
  <si>
    <t>212020100300000000000000035270151811223000000</t>
  </si>
  <si>
    <t>212020100300000000000000035270161831210000000</t>
  </si>
  <si>
    <t>212020100300000000000000035270161811223000000</t>
  </si>
  <si>
    <t>212020200700000000000000073311001831210000000</t>
  </si>
  <si>
    <t>212020200700000000000000073311001811223000000</t>
  </si>
  <si>
    <t>212020100400000000000000046320011831210000000</t>
  </si>
  <si>
    <t>212020100400000000000000046320011811223000000</t>
  </si>
  <si>
    <t>212020100400000000000000046340021831210000000</t>
  </si>
  <si>
    <t>212020100400000000000000046340021811223000000</t>
  </si>
  <si>
    <t>212020100300000000000000038993091831210000000</t>
  </si>
  <si>
    <t>212020100300000000000000038993091811223000000</t>
  </si>
  <si>
    <t>212020100300000000000000038993101831210000000</t>
  </si>
  <si>
    <t>212020100300000000000000038993101811223000000</t>
  </si>
  <si>
    <t>212020100300000000000000037910041831210000000</t>
  </si>
  <si>
    <t>212020100300000000000000037910041811223000000</t>
  </si>
  <si>
    <t>212020100200000000000000026170011831210000000</t>
  </si>
  <si>
    <t>212020100200000000000000026170011811223000000</t>
  </si>
  <si>
    <t>212020100300000000000000037115011831210000000</t>
  </si>
  <si>
    <t>212020100300000000000000037115011811223000000</t>
  </si>
  <si>
    <t>212020100300000000000000037115021831210000000</t>
  </si>
  <si>
    <t>212020100300000000000000037115021811223000000</t>
  </si>
  <si>
    <t>212020100300000000000000038994081831210000000</t>
  </si>
  <si>
    <t>212020100300000000000000038994081811223000000</t>
  </si>
  <si>
    <t>212020100400000000000000044911021811223000000</t>
  </si>
  <si>
    <t>212020100400000000000000044911021831210000000</t>
  </si>
  <si>
    <t>232020200900000000220107392919001830010020000</t>
  </si>
  <si>
    <t>232020200600000000220102964114001830010020000</t>
  </si>
  <si>
    <t>232020200800000000220107389121971830010020000</t>
  </si>
  <si>
    <t>232020100300000000220106938440021830010020000</t>
  </si>
  <si>
    <t>232020100300000000220106938440081830010020000</t>
  </si>
  <si>
    <t>232020100300000000220106938440141830010020000</t>
  </si>
  <si>
    <t>232020100300000000220106938440061810023020000</t>
  </si>
  <si>
    <t>232020100300000000220106938440061830010020000</t>
  </si>
  <si>
    <t>232020100300000000220106938440111830010020000</t>
  </si>
  <si>
    <t>232020100300000000220106936920041810023020000</t>
  </si>
  <si>
    <t>232020100300000000220106936920041830010020000</t>
  </si>
  <si>
    <t>232020100300000000220106936990451830010020000</t>
  </si>
  <si>
    <t>232020100300000000220106938440981830010020000</t>
  </si>
  <si>
    <t>232020100300000000220106938440011830010020000</t>
  </si>
  <si>
    <t>232020100300000000220106938440191810023020000</t>
  </si>
  <si>
    <t>232020100300000000220106938440191830010020000</t>
  </si>
  <si>
    <t>232020100300000000220106938440161810023020000</t>
  </si>
  <si>
    <t>232020100300000000220106938440161830010020000</t>
  </si>
  <si>
    <t>232020100300000000220106938440221810023020000</t>
  </si>
  <si>
    <t>232020100300000000220106938440221830010020000</t>
  </si>
  <si>
    <t>232020100300000000220106938430011810023020000</t>
  </si>
  <si>
    <t>232020100300000000220106938430011830010020000</t>
  </si>
  <si>
    <t>232020100300000000220106938150061810023020000</t>
  </si>
  <si>
    <t>232020100300000000220106938150061830010020000</t>
  </si>
  <si>
    <t>232020100400000000220106943922021830010020000</t>
  </si>
  <si>
    <t>232020100400000000220106949930071810023020000</t>
  </si>
  <si>
    <t>232020100400000000220106949930071830010020000</t>
  </si>
  <si>
    <t>232020100400000000220106948430031810023020000</t>
  </si>
  <si>
    <t>232020100400000000220106948430031830010020000</t>
  </si>
  <si>
    <t>232020100200000000220106927230021810023020000</t>
  </si>
  <si>
    <t>232020100200000000220106927230021830010020000</t>
  </si>
  <si>
    <t>232020100200000000220106927320991810023020000</t>
  </si>
  <si>
    <t>232020100200000000220106927320991830010020000</t>
  </si>
  <si>
    <t>232020100200000000220106935120011810023020000</t>
  </si>
  <si>
    <t>232020100200000000220106935120011830010020000</t>
  </si>
  <si>
    <t>232020100200000000220106935120021830010020000</t>
  </si>
  <si>
    <t>232020100200000000220106935120031810023020000</t>
  </si>
  <si>
    <t>232020100200000000220106935120031830010020000</t>
  </si>
  <si>
    <t>232020100300000000220106935140051831210000000</t>
  </si>
  <si>
    <t>232020100300000000220106938140511831210000000</t>
  </si>
  <si>
    <t>232020100300000000220106938140511811223000000</t>
  </si>
  <si>
    <t>232020100300000000220106934800031831210000000</t>
  </si>
  <si>
    <t>232020100300000000220106934800031811223000000</t>
  </si>
  <si>
    <t>232020100300000000220106936920041831210000000</t>
  </si>
  <si>
    <t>232020100300000000220106936920041811223000000</t>
  </si>
  <si>
    <t>232020100300000000220106932128071831210000000</t>
  </si>
  <si>
    <t>232020100300000000220106932128071811223000000</t>
  </si>
  <si>
    <t>232020100300000000220106932128981831210000000</t>
  </si>
  <si>
    <t>232020100300000000220106932128981811223000000</t>
  </si>
  <si>
    <t>232020100400000000220106948232061831210000000</t>
  </si>
  <si>
    <t>232020100300000000220106935420061831210000000</t>
  </si>
  <si>
    <t>232020100300000000220106935420061811223000000</t>
  </si>
  <si>
    <t>232020100400000000220106942913051831210000000</t>
  </si>
  <si>
    <t>232020100400000000220106942913051811223000000</t>
  </si>
  <si>
    <t>232020100300000000220106938140931811223000000</t>
  </si>
  <si>
    <t>232020100300000000220106938140931831210000000</t>
  </si>
  <si>
    <t>232020100300000000220106934659011811223000000</t>
  </si>
  <si>
    <t>232020100300000000220106934659011831210000000</t>
  </si>
  <si>
    <t>232010100305020000220106900000001831210000000</t>
  </si>
  <si>
    <t>232020100300000000220106938550011811223000000</t>
  </si>
  <si>
    <t>232020100300000000220106938550011831210000000</t>
  </si>
  <si>
    <t>232020100300000000220106938560011811223000000</t>
  </si>
  <si>
    <t>232020100300000000220106938560011831210000000</t>
  </si>
  <si>
    <t>232020100300000000220106938590071811223000000</t>
  </si>
  <si>
    <t>232020100300000000220106938590071831210000000</t>
  </si>
  <si>
    <t>232020100300000000220106938590081811223000000</t>
  </si>
  <si>
    <t>232020100300000000220106938590081831210000000</t>
  </si>
  <si>
    <t>232020100300000000220106938590111811223000000</t>
  </si>
  <si>
    <t>232020100300000000220106938590111831210000000</t>
  </si>
  <si>
    <t>232020100300000000220106932210011831210000000</t>
  </si>
  <si>
    <t>232020200900000000220107596290001831210000000</t>
  </si>
  <si>
    <t>232020200900000000220107596290001811223000000</t>
  </si>
  <si>
    <t>232020200600000000220107563391001831210000000</t>
  </si>
  <si>
    <t>232020200600000000220107563391001811223000000</t>
  </si>
  <si>
    <t>232020100900000000220104296990001831210000000</t>
  </si>
  <si>
    <t>232020100900000000220104296990001811223000000</t>
  </si>
  <si>
    <t>232020100300000000220106938140351831210000000</t>
  </si>
  <si>
    <t>232020100300000000220106938140351811223000000</t>
  </si>
  <si>
    <t>232010100303020000220106900000001811223000000</t>
  </si>
  <si>
    <t>232010100303020000220106900000001831210000000</t>
  </si>
  <si>
    <t>232020100300000000220106938240041831210000000</t>
  </si>
  <si>
    <t>232020100300000000220106938911031831210000000</t>
  </si>
  <si>
    <t>232020200800000000220101583990001811223000000</t>
  </si>
  <si>
    <t>232020200800000000220101583990001831210000000</t>
  </si>
  <si>
    <t>232020200800000000220105287240011811223000000</t>
  </si>
  <si>
    <t>232020200800000000220105287240011831210000000</t>
  </si>
  <si>
    <t>232020100300000000220106934231981831210000000</t>
  </si>
  <si>
    <t>232020100300000000220106937195021811223000000</t>
  </si>
  <si>
    <t>232020100300000000220106937195021831210000000</t>
  </si>
  <si>
    <t>232020100300000000220106937340031811223000000</t>
  </si>
  <si>
    <t>232020100300000000220106937340031831210000000</t>
  </si>
  <si>
    <t>232020100400000000220106944817081811223000000</t>
  </si>
  <si>
    <t>232020100400000000220106944817081831210000000</t>
  </si>
  <si>
    <t>232020100400000000220106948262011811223000000</t>
  </si>
  <si>
    <t>232020100400000000220106948262011831210000000</t>
  </si>
  <si>
    <t>232020100400000000220106948263031811223000000</t>
  </si>
  <si>
    <t>232020100400000000220106948263031831210000000</t>
  </si>
  <si>
    <t>232020100200000000220101728236011831210000000</t>
  </si>
  <si>
    <t>232020100200000000220101728236021811223000000</t>
  </si>
  <si>
    <t>232020100200000000220101728236021831210000000</t>
  </si>
  <si>
    <t>232020100200000000220101728236031831210000000</t>
  </si>
  <si>
    <t>232020100200000000220101728236041811223000000</t>
  </si>
  <si>
    <t>232020100200000000220101728236041831210000000</t>
  </si>
  <si>
    <t>232020100400000000220106947694001811223000000</t>
  </si>
  <si>
    <t>232020100400000000220106947694001831210000000</t>
  </si>
  <si>
    <t>232020100200000000220106927190131811223000000</t>
  </si>
  <si>
    <t>232020100200000000220106927190131831210000000</t>
  </si>
  <si>
    <t>232020100400000000220106944944011811223000000</t>
  </si>
  <si>
    <t>232020100400000000220106944944011831210000000</t>
  </si>
  <si>
    <t>232020100400000000220106944944031811223000000</t>
  </si>
  <si>
    <t>232020100400000000220106944944031831210000000</t>
  </si>
  <si>
    <t>232020100400000000220106945281001811223000000</t>
  </si>
  <si>
    <t>232020100400000000220106945281001831210000000</t>
  </si>
  <si>
    <t>232020100400000000220106943220991811223000000</t>
  </si>
  <si>
    <t>232020100400000000220106943220991831210000000</t>
  </si>
  <si>
    <t>232020100300000000220106936230011811223000000</t>
  </si>
  <si>
    <t>232020100300000000220106936230011831210000000</t>
  </si>
  <si>
    <t>232020100300000000220106936990301811223000000</t>
  </si>
  <si>
    <t>232020100300000000220106936990301831210000000</t>
  </si>
  <si>
    <t>232020100300000000220106937210031811223000000</t>
  </si>
  <si>
    <t>232020100300000000220106937210031831210000000</t>
  </si>
  <si>
    <t>232020100300000000220106937210051811223000000</t>
  </si>
  <si>
    <t>232020100300000000220106937210051831210000000</t>
  </si>
  <si>
    <t>232020100400000000220106942120101811223000000</t>
  </si>
  <si>
    <t>232020100400000000220106942120101831210000000</t>
  </si>
  <si>
    <t>total</t>
  </si>
  <si>
    <t>INSTITUCION EDUCATIVA DARÍO DE BEDOUT
NIT: 811.043.134
VIGENCIA 2023</t>
  </si>
  <si>
    <t>DESCRIPCIÓN</t>
  </si>
  <si>
    <t>FUENTE</t>
  </si>
  <si>
    <t>CÓDIGO</t>
  </si>
  <si>
    <t>PROYECTADO AÑO 2023</t>
  </si>
  <si>
    <t>INCORPOR VIGENCIA 2022</t>
  </si>
  <si>
    <t>PPTO FINAL AÑO 2023</t>
  </si>
  <si>
    <t>INFORMACIÓN INCORPORACION RECURSO DE BALANCE AÑO 2022</t>
  </si>
  <si>
    <t>PROPIOS (100)</t>
  </si>
  <si>
    <t>SGP (230)</t>
  </si>
  <si>
    <t>MUNICIPIO (580)</t>
  </si>
  <si>
    <t>TOTALES</t>
  </si>
  <si>
    <t>Gratuidad</t>
  </si>
  <si>
    <t>GASTOS</t>
  </si>
  <si>
    <r>
      <t xml:space="preserve">Recursos </t>
    </r>
    <r>
      <rPr>
        <b/>
        <u/>
        <sz val="11"/>
        <color indexed="8"/>
        <rFont val="Arial"/>
        <family val="2"/>
      </rPr>
      <t xml:space="preserve">PROPIOS  </t>
    </r>
    <r>
      <rPr>
        <sz val="11"/>
        <color indexed="8"/>
        <rFont val="Arial"/>
        <family val="2"/>
      </rPr>
      <t>de balance incorporados de vigencia anterior</t>
    </r>
  </si>
  <si>
    <t>121002000000000000022000000001003100218</t>
  </si>
  <si>
    <t>Pendiente por Incorporar</t>
  </si>
  <si>
    <r>
      <t>Recursos del</t>
    </r>
    <r>
      <rPr>
        <b/>
        <u/>
        <sz val="11"/>
        <color indexed="8"/>
        <rFont val="Arial"/>
        <family val="2"/>
      </rPr>
      <t xml:space="preserve"> SGP</t>
    </r>
    <r>
      <rPr>
        <sz val="11"/>
        <color indexed="8"/>
        <rFont val="Arial"/>
        <family val="2"/>
      </rPr>
      <t xml:space="preserve"> de balance incorpotados de vigencia anterior</t>
    </r>
  </si>
  <si>
    <t>121002000000000000022000000001011220218</t>
  </si>
  <si>
    <r>
      <t xml:space="preserve">Otros recursos </t>
    </r>
    <r>
      <rPr>
        <b/>
        <u/>
        <sz val="11"/>
        <color indexed="8"/>
        <rFont val="Arial"/>
        <family val="2"/>
      </rPr>
      <t>MUNICIPIO</t>
    </r>
    <r>
      <rPr>
        <sz val="11"/>
        <color indexed="8"/>
        <rFont val="Arial"/>
        <family val="2"/>
      </rPr>
      <t xml:space="preserve"> de balance incorporados-vig. anteri</t>
    </r>
  </si>
  <si>
    <t>Rendimientos en cuentas de ahorro-Propios</t>
  </si>
  <si>
    <t>Rendimientos de cuentas corrientes y ahorro-SGP</t>
  </si>
  <si>
    <t>PRODUCTOS METÁLICOS, MÁQUINARIA Y EQUIPO. CAMARAS DE VIDEOS|</t>
  </si>
  <si>
    <t>GUANTES PARA BOXEO</t>
  </si>
  <si>
    <t>BASCULAS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</si>
</sst>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.00_-;\-&quot;$&quot;\ * #,##0.00_-;_-&quot;$&quot;\ * &quot;-&quot;??_-;_-@_-"/>
    <numFmt numFmtId="166" formatCode="&quot;$&quot;\ #,##0"/>
    <numFmt numFmtId="167" formatCode="#,##0.0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&quot;$&quot;\ #,##0;[Red]&quot;$&quot;\ \-#,##0"/>
    <numFmt numFmtId="171" formatCode="_ &quot;$&quot;\ * #,##0_ ;_ &quot;$&quot;\ * \-#,##0_ ;_ &quot;$&quot;\ * &quot;-&quot;??_ ;_ @_ "/>
    <numFmt numFmtId="172" formatCode="_-* #,##0.00_-;\-* #,##0.00_-;_-* &quot;-&quot;_-;_-@_-"/>
    <numFmt numFmtId="173" formatCode="&quot;$&quot;\ #,##0.00"/>
  </numFmts>
  <fonts count="72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4"/>
      <name val="Arial Black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 val="singleAccounting"/>
      <sz val="12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Verdana"/>
      <family val="2"/>
    </font>
    <font>
      <sz val="11"/>
      <name val="Century Gothic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Arial"/>
      <family val="2"/>
    </font>
    <font>
      <sz val="16"/>
      <color theme="1"/>
      <name val="Arial"/>
      <family val="2"/>
    </font>
    <font>
      <sz val="20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2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Verdan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Verdana"/>
      <family val="2"/>
    </font>
    <font>
      <sz val="14"/>
      <color rgb="FF000000"/>
      <name val="Century Gothic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u/>
      <sz val="1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Verdana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FF0000"/>
      <name val="Calibri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4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BE5F1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9">
    <xf numFmtId="0" fontId="0" fillId="0" borderId="0"/>
    <xf numFmtId="0" fontId="22" fillId="4" borderId="0" applyNumberFormat="0" applyBorder="0" applyProtection="0">
      <alignment horizontal="center" vertical="center"/>
    </xf>
    <xf numFmtId="0" fontId="22" fillId="5" borderId="1" applyNumberFormat="0" applyProtection="0">
      <alignment horizontal="left" vertical="center" wrapText="1"/>
    </xf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49" fontId="53" fillId="0" borderId="0" applyFill="0" applyBorder="0" applyProtection="0">
      <alignment horizontal="left" vertical="center"/>
    </xf>
    <xf numFmtId="0" fontId="64" fillId="0" borderId="0" applyNumberFormat="0" applyFill="0" applyBorder="0" applyAlignment="0" applyProtection="0"/>
  </cellStyleXfs>
  <cellXfs count="5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1" xfId="0" quotePrefix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2" fillId="9" borderId="1" xfId="0" applyFont="1" applyFill="1" applyBorder="1" applyAlignment="1">
      <alignment horizontal="center" vertical="center" wrapText="1"/>
    </xf>
    <xf numFmtId="0" fontId="2" fillId="9" borderId="1" xfId="0" quotePrefix="1" applyFont="1" applyFill="1" applyBorder="1" applyAlignment="1">
      <alignment horizontal="center" vertical="center" wrapText="1"/>
    </xf>
    <xf numFmtId="0" fontId="2" fillId="9" borderId="3" xfId="0" quotePrefix="1" applyFont="1" applyFill="1" applyBorder="1" applyAlignment="1">
      <alignment horizontal="center" vertical="center" wrapText="1"/>
    </xf>
    <xf numFmtId="0" fontId="2" fillId="9" borderId="6" xfId="0" quotePrefix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vertical="center"/>
    </xf>
    <xf numFmtId="0" fontId="0" fillId="0" borderId="7" xfId="0" applyBorder="1"/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21" fillId="6" borderId="1" xfId="0" quotePrefix="1" applyFont="1" applyFill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26" fillId="0" borderId="2" xfId="0" quotePrefix="1" applyFont="1" applyBorder="1" applyAlignment="1">
      <alignment horizontal="center" vertical="center" wrapText="1"/>
    </xf>
    <xf numFmtId="0" fontId="0" fillId="0" borderId="7" xfId="0" quotePrefix="1" applyBorder="1"/>
    <xf numFmtId="0" fontId="26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30" fillId="0" borderId="0" xfId="0" applyFont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" fillId="11" borderId="1" xfId="16" quotePrefix="1" applyFont="1" applyFill="1" applyBorder="1" applyAlignment="1">
      <alignment horizontal="center"/>
    </xf>
    <xf numFmtId="0" fontId="3" fillId="13" borderId="1" xfId="16" quotePrefix="1" applyFont="1" applyFill="1" applyBorder="1" applyAlignment="1">
      <alignment horizontal="center"/>
    </xf>
    <xf numFmtId="49" fontId="31" fillId="6" borderId="1" xfId="16" quotePrefix="1" applyNumberFormat="1" applyFont="1" applyFill="1" applyBorder="1" applyAlignment="1">
      <alignment horizontal="center" vertical="center" wrapText="1"/>
    </xf>
    <xf numFmtId="0" fontId="31" fillId="6" borderId="1" xfId="16" quotePrefix="1" applyFont="1" applyFill="1" applyBorder="1" applyAlignment="1">
      <alignment horizontal="center" vertical="center"/>
    </xf>
    <xf numFmtId="41" fontId="31" fillId="6" borderId="1" xfId="9" applyNumberFormat="1" applyFont="1" applyFill="1" applyBorder="1" applyAlignment="1">
      <alignment horizontal="center" vertical="center"/>
    </xf>
    <xf numFmtId="0" fontId="3" fillId="0" borderId="1" xfId="16" quotePrefix="1" applyFont="1" applyBorder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14" borderId="0" xfId="0" applyFont="1" applyFill="1"/>
    <xf numFmtId="3" fontId="34" fillId="14" borderId="0" xfId="0" applyNumberFormat="1" applyFont="1" applyFill="1" applyAlignment="1">
      <alignment horizontal="center" vertical="center"/>
    </xf>
    <xf numFmtId="0" fontId="34" fillId="15" borderId="11" xfId="0" applyFont="1" applyFill="1" applyBorder="1"/>
    <xf numFmtId="3" fontId="34" fillId="15" borderId="12" xfId="0" applyNumberFormat="1" applyFont="1" applyFill="1" applyBorder="1"/>
    <xf numFmtId="3" fontId="34" fillId="14" borderId="13" xfId="0" applyNumberFormat="1" applyFont="1" applyFill="1" applyBorder="1"/>
    <xf numFmtId="0" fontId="34" fillId="16" borderId="14" xfId="0" applyFont="1" applyFill="1" applyBorder="1"/>
    <xf numFmtId="3" fontId="34" fillId="16" borderId="12" xfId="0" applyNumberFormat="1" applyFont="1" applyFill="1" applyBorder="1"/>
    <xf numFmtId="0" fontId="36" fillId="15" borderId="0" xfId="0" applyFont="1" applyFill="1"/>
    <xf numFmtId="167" fontId="34" fillId="15" borderId="15" xfId="0" applyNumberFormat="1" applyFont="1" applyFill="1" applyBorder="1"/>
    <xf numFmtId="167" fontId="34" fillId="14" borderId="13" xfId="0" applyNumberFormat="1" applyFont="1" applyFill="1" applyBorder="1"/>
    <xf numFmtId="0" fontId="36" fillId="16" borderId="16" xfId="0" applyFont="1" applyFill="1" applyBorder="1"/>
    <xf numFmtId="166" fontId="34" fillId="16" borderId="15" xfId="0" applyNumberFormat="1" applyFont="1" applyFill="1" applyBorder="1"/>
    <xf numFmtId="0" fontId="36" fillId="15" borderId="18" xfId="0" applyFont="1" applyFill="1" applyBorder="1"/>
    <xf numFmtId="167" fontId="34" fillId="15" borderId="19" xfId="0" applyNumberFormat="1" applyFont="1" applyFill="1" applyBorder="1"/>
    <xf numFmtId="0" fontId="36" fillId="16" borderId="20" xfId="0" applyFont="1" applyFill="1" applyBorder="1"/>
    <xf numFmtId="166" fontId="34" fillId="16" borderId="19" xfId="0" applyNumberFormat="1" applyFont="1" applyFill="1" applyBorder="1"/>
    <xf numFmtId="0" fontId="37" fillId="17" borderId="1" xfId="0" applyFont="1" applyFill="1" applyBorder="1" applyAlignment="1">
      <alignment horizontal="center" vertical="center" wrapText="1"/>
    </xf>
    <xf numFmtId="0" fontId="35" fillId="17" borderId="1" xfId="0" applyFont="1" applyFill="1" applyBorder="1" applyAlignment="1">
      <alignment horizontal="center" vertical="center" wrapText="1"/>
    </xf>
    <xf numFmtId="0" fontId="38" fillId="18" borderId="1" xfId="0" applyFont="1" applyFill="1" applyBorder="1" applyAlignment="1">
      <alignment horizontal="left" vertical="center"/>
    </xf>
    <xf numFmtId="49" fontId="13" fillId="18" borderId="1" xfId="0" applyNumberFormat="1" applyFont="1" applyFill="1" applyBorder="1" applyAlignment="1">
      <alignment horizontal="center" vertical="center" wrapText="1"/>
    </xf>
    <xf numFmtId="0" fontId="35" fillId="18" borderId="1" xfId="0" applyFont="1" applyFill="1" applyBorder="1" applyAlignment="1">
      <alignment horizontal="center" vertical="center" wrapText="1"/>
    </xf>
    <xf numFmtId="166" fontId="38" fillId="18" borderId="1" xfId="0" applyNumberFormat="1" applyFont="1" applyFill="1" applyBorder="1" applyAlignment="1">
      <alignment horizontal="right" vertical="center" wrapText="1"/>
    </xf>
    <xf numFmtId="49" fontId="38" fillId="18" borderId="1" xfId="0" applyNumberFormat="1" applyFont="1" applyFill="1" applyBorder="1" applyAlignment="1">
      <alignment horizontal="center" vertical="center"/>
    </xf>
    <xf numFmtId="49" fontId="38" fillId="11" borderId="1" xfId="0" applyNumberFormat="1" applyFont="1" applyFill="1" applyBorder="1" applyAlignment="1">
      <alignment horizontal="center" vertical="center"/>
    </xf>
    <xf numFmtId="166" fontId="38" fillId="11" borderId="1" xfId="0" applyNumberFormat="1" applyFont="1" applyFill="1" applyBorder="1" applyAlignment="1">
      <alignment horizontal="left" vertical="center"/>
    </xf>
    <xf numFmtId="166" fontId="35" fillId="11" borderId="1" xfId="0" applyNumberFormat="1" applyFont="1" applyFill="1" applyBorder="1" applyAlignment="1">
      <alignment horizontal="center" vertical="center" wrapText="1"/>
    </xf>
    <xf numFmtId="166" fontId="38" fillId="11" borderId="1" xfId="0" applyNumberFormat="1" applyFont="1" applyFill="1" applyBorder="1" applyAlignment="1">
      <alignment horizontal="right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quotePrefix="1" applyFill="1" applyBorder="1" applyAlignment="1">
      <alignment horizontal="center" vertical="center"/>
    </xf>
    <xf numFmtId="0" fontId="0" fillId="10" borderId="1" xfId="0" applyFill="1" applyBorder="1" applyAlignment="1">
      <alignment horizontal="justify" wrapText="1"/>
    </xf>
    <xf numFmtId="0" fontId="29" fillId="10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justify" vertical="center" wrapText="1"/>
    </xf>
    <xf numFmtId="0" fontId="29" fillId="10" borderId="1" xfId="0" applyFont="1" applyFill="1" applyBorder="1" applyAlignment="1">
      <alignment horizontal="left" vertical="center" wrapText="1"/>
    </xf>
    <xf numFmtId="0" fontId="0" fillId="10" borderId="1" xfId="0" quotePrefix="1" applyFill="1" applyBorder="1" applyAlignment="1">
      <alignment horizontal="justify" vertical="center" wrapText="1"/>
    </xf>
    <xf numFmtId="0" fontId="29" fillId="10" borderId="1" xfId="0" quotePrefix="1" applyFont="1" applyFill="1" applyBorder="1" applyAlignment="1">
      <alignment horizontal="left" vertical="center" wrapText="1"/>
    </xf>
    <xf numFmtId="0" fontId="40" fillId="10" borderId="1" xfId="0" applyFont="1" applyFill="1" applyBorder="1" applyAlignment="1">
      <alignment horizontal="justify" vertical="center" wrapText="1"/>
    </xf>
    <xf numFmtId="0" fontId="41" fillId="10" borderId="1" xfId="0" applyFont="1" applyFill="1" applyBorder="1" applyAlignment="1">
      <alignment horizontal="left" vertical="center" wrapText="1"/>
    </xf>
    <xf numFmtId="0" fontId="26" fillId="10" borderId="1" xfId="0" quotePrefix="1" applyFont="1" applyFill="1" applyBorder="1" applyAlignment="1">
      <alignment horizontal="center" vertical="center"/>
    </xf>
    <xf numFmtId="0" fontId="40" fillId="10" borderId="1" xfId="0" applyFont="1" applyFill="1" applyBorder="1" applyAlignment="1">
      <alignment horizontal="justify" wrapText="1"/>
    </xf>
    <xf numFmtId="0" fontId="41" fillId="10" borderId="1" xfId="0" applyFont="1" applyFill="1" applyBorder="1" applyAlignment="1">
      <alignment vertical="center" wrapText="1"/>
    </xf>
    <xf numFmtId="0" fontId="26" fillId="10" borderId="1" xfId="0" applyFont="1" applyFill="1" applyBorder="1" applyAlignment="1">
      <alignment horizontal="justify" vertical="center" wrapText="1"/>
    </xf>
    <xf numFmtId="0" fontId="42" fillId="10" borderId="1" xfId="0" applyFont="1" applyFill="1" applyBorder="1" applyAlignment="1">
      <alignment horizontal="left" vertical="center" wrapText="1"/>
    </xf>
    <xf numFmtId="0" fontId="26" fillId="10" borderId="1" xfId="0" applyFont="1" applyFill="1" applyBorder="1" applyAlignment="1">
      <alignment horizontal="justify" vertical="top"/>
    </xf>
    <xf numFmtId="0" fontId="26" fillId="10" borderId="1" xfId="0" applyFont="1" applyFill="1" applyBorder="1" applyAlignment="1">
      <alignment horizontal="justify" vertical="top" wrapText="1"/>
    </xf>
    <xf numFmtId="0" fontId="26" fillId="10" borderId="1" xfId="0" quotePrefix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0" fillId="10" borderId="0" xfId="0" applyFill="1"/>
    <xf numFmtId="0" fontId="29" fillId="10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quotePrefix="1" applyFill="1" applyBorder="1" applyAlignment="1">
      <alignment horizontal="center" vertical="center"/>
    </xf>
    <xf numFmtId="0" fontId="0" fillId="11" borderId="1" xfId="0" applyFill="1" applyBorder="1" applyAlignment="1">
      <alignment horizontal="justify" wrapText="1"/>
    </xf>
    <xf numFmtId="0" fontId="29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justify"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0" fillId="11" borderId="1" xfId="0" quotePrefix="1" applyFill="1" applyBorder="1" applyAlignment="1">
      <alignment horizontal="justify" vertical="center" wrapText="1"/>
    </xf>
    <xf numFmtId="0" fontId="29" fillId="11" borderId="1" xfId="0" quotePrefix="1" applyFont="1" applyFill="1" applyBorder="1" applyAlignment="1">
      <alignment horizontal="left" vertical="center" wrapText="1"/>
    </xf>
    <xf numFmtId="0" fontId="40" fillId="11" borderId="1" xfId="0" applyFont="1" applyFill="1" applyBorder="1" applyAlignment="1">
      <alignment horizontal="justify" vertical="center" wrapText="1"/>
    </xf>
    <xf numFmtId="0" fontId="41" fillId="11" borderId="1" xfId="0" applyFont="1" applyFill="1" applyBorder="1" applyAlignment="1">
      <alignment horizontal="left" vertical="center" wrapText="1"/>
    </xf>
    <xf numFmtId="0" fontId="26" fillId="11" borderId="1" xfId="0" quotePrefix="1" applyFont="1" applyFill="1" applyBorder="1" applyAlignment="1">
      <alignment horizontal="center" vertical="center"/>
    </xf>
    <xf numFmtId="0" fontId="40" fillId="11" borderId="1" xfId="0" applyFont="1" applyFill="1" applyBorder="1" applyAlignment="1">
      <alignment horizontal="justify" wrapText="1"/>
    </xf>
    <xf numFmtId="0" fontId="41" fillId="11" borderId="1" xfId="0" applyFont="1" applyFill="1" applyBorder="1" applyAlignment="1">
      <alignment vertical="center" wrapText="1"/>
    </xf>
    <xf numFmtId="0" fontId="26" fillId="11" borderId="1" xfId="0" applyFont="1" applyFill="1" applyBorder="1" applyAlignment="1">
      <alignment horizontal="justify" vertical="center" wrapText="1"/>
    </xf>
    <xf numFmtId="0" fontId="42" fillId="11" borderId="1" xfId="0" applyFont="1" applyFill="1" applyBorder="1" applyAlignment="1">
      <alignment horizontal="left" vertical="center" wrapText="1"/>
    </xf>
    <xf numFmtId="0" fontId="26" fillId="11" borderId="1" xfId="0" applyFont="1" applyFill="1" applyBorder="1" applyAlignment="1">
      <alignment horizontal="justify" vertical="top"/>
    </xf>
    <xf numFmtId="0" fontId="26" fillId="11" borderId="1" xfId="0" applyFont="1" applyFill="1" applyBorder="1" applyAlignment="1">
      <alignment horizontal="justify" vertical="top" wrapText="1"/>
    </xf>
    <xf numFmtId="0" fontId="26" fillId="11" borderId="1" xfId="0" quotePrefix="1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9" fillId="11" borderId="0" xfId="0" applyFont="1" applyFill="1" applyAlignment="1">
      <alignment vertical="center"/>
    </xf>
    <xf numFmtId="0" fontId="0" fillId="11" borderId="0" xfId="0" applyFill="1"/>
    <xf numFmtId="0" fontId="29" fillId="11" borderId="1" xfId="0" applyFont="1" applyFill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11" borderId="1" xfId="0" applyFont="1" applyFill="1" applyBorder="1" applyAlignment="1">
      <alignment horizontal="left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left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38" fillId="10" borderId="1" xfId="0" applyFont="1" applyFill="1" applyBorder="1" applyAlignment="1">
      <alignment horizontal="left" vertical="center" wrapText="1"/>
    </xf>
    <xf numFmtId="0" fontId="3" fillId="10" borderId="1" xfId="16" quotePrefix="1" applyFont="1" applyFill="1" applyBorder="1" applyAlignment="1">
      <alignment horizontal="center"/>
    </xf>
    <xf numFmtId="0" fontId="39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15"/>
    <xf numFmtId="0" fontId="8" fillId="3" borderId="21" xfId="15" applyFont="1" applyFill="1" applyBorder="1" applyAlignment="1">
      <alignment horizontal="center" vertical="center"/>
    </xf>
    <xf numFmtId="0" fontId="16" fillId="3" borderId="21" xfId="15" applyFont="1" applyFill="1" applyBorder="1" applyAlignment="1">
      <alignment horizontal="center" vertical="center"/>
    </xf>
    <xf numFmtId="0" fontId="16" fillId="3" borderId="21" xfId="6" applyNumberFormat="1" applyFont="1" applyFill="1" applyBorder="1" applyAlignment="1">
      <alignment horizontal="center" vertical="center" wrapText="1"/>
    </xf>
    <xf numFmtId="3" fontId="3" fillId="11" borderId="22" xfId="11" applyNumberFormat="1" applyFont="1" applyFill="1" applyBorder="1" applyAlignment="1"/>
    <xf numFmtId="3" fontId="3" fillId="0" borderId="0" xfId="15" applyNumberFormat="1" applyFont="1"/>
    <xf numFmtId="0" fontId="3" fillId="0" borderId="0" xfId="15" applyFont="1"/>
    <xf numFmtId="49" fontId="3" fillId="11" borderId="23" xfId="15" applyNumberFormat="1" applyFont="1" applyFill="1" applyBorder="1"/>
    <xf numFmtId="0" fontId="3" fillId="11" borderId="1" xfId="15" applyFont="1" applyFill="1" applyBorder="1" applyAlignment="1">
      <alignment horizontal="center" vertical="center"/>
    </xf>
    <xf numFmtId="3" fontId="3" fillId="11" borderId="1" xfId="11" applyNumberFormat="1" applyFont="1" applyFill="1" applyBorder="1" applyAlignment="1"/>
    <xf numFmtId="49" fontId="3" fillId="16" borderId="23" xfId="15" applyNumberFormat="1" applyFont="1" applyFill="1" applyBorder="1"/>
    <xf numFmtId="0" fontId="3" fillId="16" borderId="1" xfId="15" applyFont="1" applyFill="1" applyBorder="1" applyAlignment="1">
      <alignment horizontal="center" vertical="center"/>
    </xf>
    <xf numFmtId="3" fontId="3" fillId="16" borderId="1" xfId="11" applyNumberFormat="1" applyFont="1" applyFill="1" applyBorder="1" applyAlignment="1"/>
    <xf numFmtId="3" fontId="16" fillId="3" borderId="21" xfId="15" applyNumberFormat="1" applyFont="1" applyFill="1" applyBorder="1" applyAlignment="1">
      <alignment wrapText="1"/>
    </xf>
    <xf numFmtId="3" fontId="5" fillId="3" borderId="21" xfId="11" applyNumberFormat="1" applyFont="1" applyFill="1" applyBorder="1" applyAlignment="1"/>
    <xf numFmtId="3" fontId="5" fillId="0" borderId="0" xfId="15" applyNumberFormat="1"/>
    <xf numFmtId="0" fontId="5" fillId="8" borderId="11" xfId="15" applyFill="1" applyBorder="1"/>
    <xf numFmtId="170" fontId="16" fillId="8" borderId="11" xfId="15" applyNumberFormat="1" applyFont="1" applyFill="1" applyBorder="1" applyAlignment="1">
      <alignment wrapText="1"/>
    </xf>
    <xf numFmtId="171" fontId="5" fillId="8" borderId="11" xfId="11" applyNumberFormat="1" applyFont="1" applyFill="1" applyBorder="1" applyAlignment="1">
      <alignment horizontal="center"/>
    </xf>
    <xf numFmtId="0" fontId="5" fillId="8" borderId="0" xfId="15" applyFill="1"/>
    <xf numFmtId="170" fontId="16" fillId="8" borderId="0" xfId="15" applyNumberFormat="1" applyFont="1" applyFill="1" applyAlignment="1">
      <alignment wrapText="1"/>
    </xf>
    <xf numFmtId="171" fontId="5" fillId="8" borderId="0" xfId="11" applyNumberFormat="1" applyFont="1" applyFill="1" applyBorder="1" applyAlignment="1">
      <alignment horizontal="center"/>
    </xf>
    <xf numFmtId="0" fontId="16" fillId="8" borderId="0" xfId="15" applyFont="1" applyFill="1" applyAlignment="1">
      <alignment horizontal="left" wrapText="1"/>
    </xf>
    <xf numFmtId="0" fontId="16" fillId="8" borderId="0" xfId="15" applyFont="1" applyFill="1" applyAlignment="1">
      <alignment wrapText="1"/>
    </xf>
    <xf numFmtId="169" fontId="5" fillId="8" borderId="0" xfId="11" applyFont="1" applyFill="1" applyBorder="1" applyAlignment="1">
      <alignment horizontal="center"/>
    </xf>
    <xf numFmtId="170" fontId="16" fillId="8" borderId="15" xfId="15" applyNumberFormat="1" applyFont="1" applyFill="1" applyBorder="1" applyAlignment="1">
      <alignment wrapText="1"/>
    </xf>
    <xf numFmtId="0" fontId="8" fillId="2" borderId="10" xfId="6" applyNumberFormat="1" applyFont="1" applyFill="1" applyBorder="1" applyAlignment="1">
      <alignment horizontal="center" vertical="center" wrapText="1"/>
    </xf>
    <xf numFmtId="0" fontId="16" fillId="2" borderId="10" xfId="15" applyFont="1" applyFill="1" applyBorder="1" applyAlignment="1">
      <alignment horizontal="center"/>
    </xf>
    <xf numFmtId="0" fontId="16" fillId="2" borderId="10" xfId="6" applyNumberFormat="1" applyFont="1" applyFill="1" applyBorder="1" applyAlignment="1">
      <alignment horizontal="center" vertical="center" wrapText="1"/>
    </xf>
    <xf numFmtId="166" fontId="38" fillId="16" borderId="1" xfId="0" applyNumberFormat="1" applyFont="1" applyFill="1" applyBorder="1" applyAlignment="1">
      <alignment horizontal="right" vertical="center" wrapText="1"/>
    </xf>
    <xf numFmtId="49" fontId="3" fillId="11" borderId="24" xfId="15" applyNumberFormat="1" applyFont="1" applyFill="1" applyBorder="1"/>
    <xf numFmtId="0" fontId="3" fillId="11" borderId="25" xfId="15" applyFont="1" applyFill="1" applyBorder="1" applyAlignment="1">
      <alignment horizontal="center" vertical="center"/>
    </xf>
    <xf numFmtId="3" fontId="3" fillId="11" borderId="2" xfId="11" applyNumberFormat="1" applyFont="1" applyFill="1" applyBorder="1" applyAlignment="1"/>
    <xf numFmtId="49" fontId="3" fillId="16" borderId="26" xfId="15" applyNumberFormat="1" applyFont="1" applyFill="1" applyBorder="1"/>
    <xf numFmtId="0" fontId="3" fillId="16" borderId="27" xfId="15" applyFont="1" applyFill="1" applyBorder="1" applyAlignment="1">
      <alignment horizontal="center" vertical="center"/>
    </xf>
    <xf numFmtId="3" fontId="3" fillId="16" borderId="9" xfId="11" applyNumberFormat="1" applyFont="1" applyFill="1" applyBorder="1" applyAlignment="1"/>
    <xf numFmtId="3" fontId="3" fillId="16" borderId="22" xfId="11" applyNumberFormat="1" applyFont="1" applyFill="1" applyBorder="1" applyAlignment="1"/>
    <xf numFmtId="49" fontId="0" fillId="11" borderId="1" xfId="0" quotePrefix="1" applyNumberFormat="1" applyFill="1" applyBorder="1" applyAlignment="1">
      <alignment horizontal="center" vertical="center"/>
    </xf>
    <xf numFmtId="49" fontId="0" fillId="10" borderId="1" xfId="0" quotePrefix="1" applyNumberFormat="1" applyFill="1" applyBorder="1" applyAlignment="1">
      <alignment horizontal="center" vertical="center"/>
    </xf>
    <xf numFmtId="166" fontId="39" fillId="0" borderId="1" xfId="0" applyNumberFormat="1" applyFont="1" applyBorder="1" applyAlignment="1">
      <alignment horizontal="center" vertical="center" wrapText="1"/>
    </xf>
    <xf numFmtId="166" fontId="44" fillId="0" borderId="1" xfId="0" applyNumberFormat="1" applyFont="1" applyBorder="1" applyAlignment="1">
      <alignment horizontal="center" vertical="center" wrapText="1"/>
    </xf>
    <xf numFmtId="166" fontId="44" fillId="11" borderId="1" xfId="0" applyNumberFormat="1" applyFont="1" applyFill="1" applyBorder="1" applyAlignment="1">
      <alignment horizontal="center" vertical="center" wrapText="1"/>
    </xf>
    <xf numFmtId="166" fontId="44" fillId="13" borderId="1" xfId="0" applyNumberFormat="1" applyFont="1" applyFill="1" applyBorder="1" applyAlignment="1">
      <alignment horizontal="center" vertical="center" wrapText="1"/>
    </xf>
    <xf numFmtId="166" fontId="44" fillId="10" borderId="1" xfId="0" applyNumberFormat="1" applyFont="1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/>
    </xf>
    <xf numFmtId="0" fontId="0" fillId="19" borderId="1" xfId="0" quotePrefix="1" applyFill="1" applyBorder="1" applyAlignment="1">
      <alignment horizontal="center" vertical="center"/>
    </xf>
    <xf numFmtId="0" fontId="0" fillId="19" borderId="1" xfId="0" applyFill="1" applyBorder="1" applyAlignment="1">
      <alignment wrapText="1"/>
    </xf>
    <xf numFmtId="0" fontId="0" fillId="19" borderId="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justify" vertical="center" wrapText="1"/>
    </xf>
    <xf numFmtId="0" fontId="0" fillId="19" borderId="2" xfId="0" quotePrefix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49" fontId="0" fillId="12" borderId="1" xfId="0" quotePrefix="1" applyNumberFormat="1" applyFill="1" applyBorder="1" applyAlignment="1">
      <alignment horizontal="center" vertical="center"/>
    </xf>
    <xf numFmtId="0" fontId="0" fillId="12" borderId="1" xfId="0" quotePrefix="1" applyFill="1" applyBorder="1" applyAlignment="1">
      <alignment horizontal="center" vertical="center"/>
    </xf>
    <xf numFmtId="0" fontId="0" fillId="12" borderId="1" xfId="0" applyFill="1" applyBorder="1" applyAlignment="1">
      <alignment wrapText="1"/>
    </xf>
    <xf numFmtId="0" fontId="23" fillId="12" borderId="1" xfId="0" applyFont="1" applyFill="1" applyBorder="1" applyAlignment="1">
      <alignment horizontal="justify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vertical="center" wrapText="1"/>
    </xf>
    <xf numFmtId="0" fontId="23" fillId="12" borderId="1" xfId="0" quotePrefix="1" applyFont="1" applyFill="1" applyBorder="1" applyAlignment="1">
      <alignment horizontal="justify" vertical="center"/>
    </xf>
    <xf numFmtId="0" fontId="0" fillId="12" borderId="1" xfId="0" applyFill="1" applyBorder="1" applyAlignment="1">
      <alignment horizontal="justify" wrapText="1"/>
    </xf>
    <xf numFmtId="0" fontId="0" fillId="12" borderId="1" xfId="0" applyFill="1" applyBorder="1" applyAlignment="1">
      <alignment horizontal="justify" vertical="center" wrapText="1"/>
    </xf>
    <xf numFmtId="0" fontId="26" fillId="12" borderId="1" xfId="0" quotePrefix="1" applyFont="1" applyFill="1" applyBorder="1" applyAlignment="1">
      <alignment horizontal="center" vertical="center"/>
    </xf>
    <xf numFmtId="0" fontId="0" fillId="12" borderId="1" xfId="0" quotePrefix="1" applyFill="1" applyBorder="1" applyAlignment="1">
      <alignment horizontal="justify" vertical="center" wrapText="1"/>
    </xf>
    <xf numFmtId="0" fontId="0" fillId="12" borderId="1" xfId="0" applyFill="1" applyBorder="1" applyAlignment="1">
      <alignment horizontal="justify" vertical="justify" wrapText="1"/>
    </xf>
    <xf numFmtId="0" fontId="0" fillId="12" borderId="0" xfId="0" applyFill="1" applyAlignment="1">
      <alignment vertical="center" wrapText="1"/>
    </xf>
    <xf numFmtId="0" fontId="0" fillId="12" borderId="1" xfId="0" quotePrefix="1" applyFill="1" applyBorder="1" applyAlignment="1">
      <alignment horizontal="justify" vertical="justify" wrapText="1"/>
    </xf>
    <xf numFmtId="0" fontId="23" fillId="12" borderId="1" xfId="0" applyFont="1" applyFill="1" applyBorder="1" applyAlignment="1">
      <alignment horizontal="justify" vertical="justify" wrapText="1"/>
    </xf>
    <xf numFmtId="0" fontId="0" fillId="20" borderId="1" xfId="0" applyFill="1" applyBorder="1" applyAlignment="1">
      <alignment horizontal="center" vertical="center"/>
    </xf>
    <xf numFmtId="49" fontId="0" fillId="20" borderId="1" xfId="0" quotePrefix="1" applyNumberFormat="1" applyFill="1" applyBorder="1" applyAlignment="1">
      <alignment horizontal="center" vertical="center"/>
    </xf>
    <xf numFmtId="0" fontId="0" fillId="20" borderId="1" xfId="0" applyFill="1" applyBorder="1" applyAlignment="1">
      <alignment wrapText="1"/>
    </xf>
    <xf numFmtId="0" fontId="23" fillId="20" borderId="1" xfId="0" applyFont="1" applyFill="1" applyBorder="1" applyAlignment="1">
      <alignment horizontal="justify" vertical="center" wrapText="1"/>
    </xf>
    <xf numFmtId="0" fontId="0" fillId="20" borderId="1" xfId="0" applyFill="1" applyBorder="1" applyAlignment="1">
      <alignment horizontal="center" vertical="center" wrapText="1"/>
    </xf>
    <xf numFmtId="0" fontId="0" fillId="20" borderId="1" xfId="0" applyFill="1" applyBorder="1" applyAlignment="1">
      <alignment vertical="center" wrapText="1"/>
    </xf>
    <xf numFmtId="0" fontId="0" fillId="20" borderId="1" xfId="0" quotePrefix="1" applyFill="1" applyBorder="1" applyAlignment="1">
      <alignment horizontal="center" vertical="center"/>
    </xf>
    <xf numFmtId="0" fontId="0" fillId="20" borderId="1" xfId="0" applyFill="1" applyBorder="1" applyAlignment="1">
      <alignment horizontal="justify" wrapText="1"/>
    </xf>
    <xf numFmtId="0" fontId="0" fillId="20" borderId="1" xfId="0" applyFill="1" applyBorder="1" applyAlignment="1">
      <alignment horizontal="justify" vertical="center" wrapText="1"/>
    </xf>
    <xf numFmtId="0" fontId="26" fillId="20" borderId="1" xfId="0" quotePrefix="1" applyFont="1" applyFill="1" applyBorder="1" applyAlignment="1">
      <alignment horizontal="center" vertical="center"/>
    </xf>
    <xf numFmtId="0" fontId="0" fillId="20" borderId="1" xfId="0" quotePrefix="1" applyFill="1" applyBorder="1" applyAlignment="1">
      <alignment horizontal="justify" vertical="center" wrapText="1"/>
    </xf>
    <xf numFmtId="0" fontId="0" fillId="20" borderId="1" xfId="0" applyFill="1" applyBorder="1" applyAlignment="1">
      <alignment horizontal="justify" vertical="justify" wrapText="1"/>
    </xf>
    <xf numFmtId="0" fontId="0" fillId="20" borderId="1" xfId="0" quotePrefix="1" applyFill="1" applyBorder="1" applyAlignment="1">
      <alignment horizontal="justify" vertical="justify" wrapText="1"/>
    </xf>
    <xf numFmtId="0" fontId="23" fillId="20" borderId="1" xfId="0" applyFont="1" applyFill="1" applyBorder="1" applyAlignment="1">
      <alignment horizontal="justify" vertical="justify" wrapText="1"/>
    </xf>
    <xf numFmtId="3" fontId="0" fillId="11" borderId="1" xfId="0" applyNumberFormat="1" applyFill="1" applyBorder="1"/>
    <xf numFmtId="3" fontId="0" fillId="10" borderId="1" xfId="0" applyNumberFormat="1" applyFill="1" applyBorder="1"/>
    <xf numFmtId="3" fontId="0" fillId="20" borderId="1" xfId="0" applyNumberFormat="1" applyFill="1" applyBorder="1"/>
    <xf numFmtId="3" fontId="0" fillId="12" borderId="1" xfId="0" applyNumberFormat="1" applyFill="1" applyBorder="1"/>
    <xf numFmtId="3" fontId="0" fillId="0" borderId="0" xfId="0" applyNumberFormat="1"/>
    <xf numFmtId="3" fontId="23" fillId="0" borderId="0" xfId="0" applyNumberFormat="1" applyFont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quotePrefix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26" fillId="0" borderId="0" xfId="0" quotePrefix="1" applyFont="1" applyAlignment="1">
      <alignment horizontal="center" vertical="center" wrapText="1"/>
    </xf>
    <xf numFmtId="0" fontId="3" fillId="0" borderId="23" xfId="16" applyFont="1" applyBorder="1" applyAlignment="1">
      <alignment vertical="center"/>
    </xf>
    <xf numFmtId="0" fontId="3" fillId="0" borderId="1" xfId="16" applyFont="1" applyBorder="1" applyAlignment="1">
      <alignment vertical="center"/>
    </xf>
    <xf numFmtId="0" fontId="3" fillId="0" borderId="28" xfId="16" applyFont="1" applyBorder="1" applyAlignment="1">
      <alignment vertical="center"/>
    </xf>
    <xf numFmtId="0" fontId="3" fillId="11" borderId="1" xfId="16" quotePrefix="1" applyFont="1" applyFill="1" applyBorder="1" applyAlignment="1">
      <alignment horizontal="center" vertical="center"/>
    </xf>
    <xf numFmtId="0" fontId="3" fillId="13" borderId="1" xfId="16" quotePrefix="1" applyFont="1" applyFill="1" applyBorder="1" applyAlignment="1">
      <alignment horizontal="center" vertical="center"/>
    </xf>
    <xf numFmtId="0" fontId="3" fillId="21" borderId="1" xfId="16" applyFont="1" applyFill="1" applyBorder="1" applyAlignment="1">
      <alignment horizontal="center" vertical="center"/>
    </xf>
    <xf numFmtId="0" fontId="9" fillId="0" borderId="28" xfId="16" applyFont="1" applyBorder="1" applyAlignment="1">
      <alignment horizontal="center" vertical="center"/>
    </xf>
    <xf numFmtId="0" fontId="8" fillId="0" borderId="23" xfId="16" applyFont="1" applyBorder="1" applyAlignment="1">
      <alignment vertical="center"/>
    </xf>
    <xf numFmtId="43" fontId="3" fillId="0" borderId="1" xfId="16" applyNumberFormat="1" applyFont="1" applyBorder="1" applyAlignment="1">
      <alignment vertical="center"/>
    </xf>
    <xf numFmtId="43" fontId="3" fillId="0" borderId="28" xfId="16" applyNumberFormat="1" applyFont="1" applyBorder="1" applyAlignment="1">
      <alignment vertical="center"/>
    </xf>
    <xf numFmtId="0" fontId="8" fillId="22" borderId="23" xfId="16" applyFont="1" applyFill="1" applyBorder="1" applyAlignment="1">
      <alignment vertical="center" wrapText="1"/>
    </xf>
    <xf numFmtId="43" fontId="10" fillId="22" borderId="1" xfId="16" applyNumberFormat="1" applyFont="1" applyFill="1" applyBorder="1" applyAlignment="1">
      <alignment vertical="center"/>
    </xf>
    <xf numFmtId="172" fontId="20" fillId="11" borderId="1" xfId="4" applyNumberFormat="1" applyFont="1" applyFill="1" applyBorder="1"/>
    <xf numFmtId="172" fontId="20" fillId="10" borderId="1" xfId="4" applyNumberFormat="1" applyFont="1" applyFill="1" applyBorder="1"/>
    <xf numFmtId="172" fontId="20" fillId="20" borderId="1" xfId="4" applyNumberFormat="1" applyFont="1" applyFill="1" applyBorder="1"/>
    <xf numFmtId="172" fontId="20" fillId="12" borderId="1" xfId="4" applyNumberFormat="1" applyFont="1" applyFill="1" applyBorder="1"/>
    <xf numFmtId="3" fontId="26" fillId="11" borderId="1" xfId="0" applyNumberFormat="1" applyFont="1" applyFill="1" applyBorder="1"/>
    <xf numFmtId="0" fontId="26" fillId="0" borderId="0" xfId="0" applyFont="1"/>
    <xf numFmtId="173" fontId="14" fillId="0" borderId="1" xfId="0" applyNumberFormat="1" applyFont="1" applyBorder="1" applyAlignment="1">
      <alignment horizontal="center" vertical="center" wrapText="1"/>
    </xf>
    <xf numFmtId="173" fontId="39" fillId="0" borderId="1" xfId="0" applyNumberFormat="1" applyFont="1" applyBorder="1" applyAlignment="1">
      <alignment horizontal="center" vertical="center" wrapText="1"/>
    </xf>
    <xf numFmtId="41" fontId="20" fillId="0" borderId="0" xfId="4" applyFont="1"/>
    <xf numFmtId="172" fontId="0" fillId="0" borderId="0" xfId="0" applyNumberFormat="1" applyAlignment="1">
      <alignment vertical="center"/>
    </xf>
    <xf numFmtId="43" fontId="0" fillId="0" borderId="0" xfId="0" applyNumberFormat="1"/>
    <xf numFmtId="173" fontId="0" fillId="0" borderId="0" xfId="0" applyNumberFormat="1"/>
    <xf numFmtId="0" fontId="0" fillId="0" borderId="0" xfId="0" applyAlignment="1">
      <alignment vertical="center" wrapText="1"/>
    </xf>
    <xf numFmtId="0" fontId="26" fillId="10" borderId="1" xfId="0" quotePrefix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3" fontId="0" fillId="12" borderId="2" xfId="0" applyNumberFormat="1" applyFill="1" applyBorder="1"/>
    <xf numFmtId="172" fontId="20" fillId="12" borderId="2" xfId="4" applyNumberFormat="1" applyFont="1" applyFill="1" applyBorder="1"/>
    <xf numFmtId="3" fontId="15" fillId="3" borderId="21" xfId="15" applyNumberFormat="1" applyFont="1" applyFill="1" applyBorder="1" applyAlignment="1">
      <alignment wrapText="1"/>
    </xf>
    <xf numFmtId="172" fontId="20" fillId="11" borderId="1" xfId="4" applyNumberFormat="1" applyFont="1" applyFill="1" applyBorder="1" applyAlignment="1">
      <alignment vertical="center"/>
    </xf>
    <xf numFmtId="172" fontId="20" fillId="11" borderId="1" xfId="4" applyNumberFormat="1" applyFont="1" applyFill="1" applyBorder="1" applyProtection="1">
      <protection locked="0"/>
    </xf>
    <xf numFmtId="172" fontId="20" fillId="10" borderId="1" xfId="4" applyNumberFormat="1" applyFont="1" applyFill="1" applyBorder="1" applyProtection="1">
      <protection locked="0"/>
    </xf>
    <xf numFmtId="172" fontId="20" fillId="11" borderId="1" xfId="4" applyNumberFormat="1" applyFont="1" applyFill="1" applyBorder="1" applyAlignment="1" applyProtection="1">
      <alignment vertical="center"/>
      <protection locked="0"/>
    </xf>
    <xf numFmtId="172" fontId="20" fillId="10" borderId="1" xfId="4" applyNumberFormat="1" applyFont="1" applyFill="1" applyBorder="1" applyAlignment="1" applyProtection="1">
      <alignment vertical="center"/>
      <protection locked="0"/>
    </xf>
    <xf numFmtId="172" fontId="20" fillId="20" borderId="1" xfId="4" applyNumberFormat="1" applyFont="1" applyFill="1" applyBorder="1" applyProtection="1">
      <protection locked="0"/>
    </xf>
    <xf numFmtId="172" fontId="20" fillId="12" borderId="1" xfId="4" applyNumberFormat="1" applyFont="1" applyFill="1" applyBorder="1" applyProtection="1">
      <protection locked="0"/>
    </xf>
    <xf numFmtId="172" fontId="20" fillId="12" borderId="2" xfId="4" applyNumberFormat="1" applyFont="1" applyFill="1" applyBorder="1" applyProtection="1">
      <protection locked="0"/>
    </xf>
    <xf numFmtId="43" fontId="45" fillId="0" borderId="0" xfId="3" applyFont="1" applyFill="1"/>
    <xf numFmtId="43" fontId="23" fillId="20" borderId="0" xfId="3" applyFont="1" applyFill="1" applyAlignment="1">
      <alignment vertical="center"/>
    </xf>
    <xf numFmtId="0" fontId="23" fillId="0" borderId="0" xfId="0" applyFont="1" applyAlignment="1">
      <alignment vertical="center"/>
    </xf>
    <xf numFmtId="173" fontId="19" fillId="11" borderId="1" xfId="0" applyNumberFormat="1" applyFont="1" applyFill="1" applyBorder="1" applyAlignment="1">
      <alignment horizontal="center" vertical="center" wrapText="1"/>
    </xf>
    <xf numFmtId="173" fontId="19" fillId="13" borderId="1" xfId="0" applyNumberFormat="1" applyFont="1" applyFill="1" applyBorder="1" applyAlignment="1">
      <alignment horizontal="center" vertical="center" wrapText="1"/>
    </xf>
    <xf numFmtId="172" fontId="0" fillId="0" borderId="0" xfId="0" applyNumberFormat="1"/>
    <xf numFmtId="0" fontId="50" fillId="20" borderId="1" xfId="0" applyFont="1" applyFill="1" applyBorder="1" applyAlignment="1">
      <alignment horizontal="center" vertical="center"/>
    </xf>
    <xf numFmtId="49" fontId="50" fillId="20" borderId="1" xfId="0" quotePrefix="1" applyNumberFormat="1" applyFont="1" applyFill="1" applyBorder="1" applyAlignment="1">
      <alignment horizontal="center" vertical="center"/>
    </xf>
    <xf numFmtId="0" fontId="50" fillId="20" borderId="1" xfId="0" quotePrefix="1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justify" vertical="justify" wrapText="1"/>
    </xf>
    <xf numFmtId="0" fontId="51" fillId="20" borderId="1" xfId="0" applyFont="1" applyFill="1" applyBorder="1" applyAlignment="1">
      <alignment horizontal="justify" vertical="center" wrapText="1"/>
    </xf>
    <xf numFmtId="41" fontId="0" fillId="0" borderId="0" xfId="0" applyNumberFormat="1"/>
    <xf numFmtId="41" fontId="0" fillId="0" borderId="0" xfId="4" applyFont="1"/>
    <xf numFmtId="0" fontId="35" fillId="17" borderId="3" xfId="0" applyFont="1" applyFill="1" applyBorder="1" applyAlignment="1">
      <alignment horizontal="center" vertical="center" wrapText="1"/>
    </xf>
    <xf numFmtId="166" fontId="38" fillId="18" borderId="3" xfId="0" applyNumberFormat="1" applyFont="1" applyFill="1" applyBorder="1" applyAlignment="1">
      <alignment horizontal="right" vertical="center" wrapText="1"/>
    </xf>
    <xf numFmtId="0" fontId="35" fillId="0" borderId="3" xfId="0" applyFont="1" applyBorder="1" applyAlignment="1">
      <alignment horizontal="center" vertical="center" wrapText="1"/>
    </xf>
    <xf numFmtId="166" fontId="35" fillId="11" borderId="3" xfId="0" applyNumberFormat="1" applyFont="1" applyFill="1" applyBorder="1" applyAlignment="1">
      <alignment horizontal="center" vertical="center" wrapText="1"/>
    </xf>
    <xf numFmtId="0" fontId="35" fillId="11" borderId="3" xfId="0" applyFont="1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 wrapText="1"/>
    </xf>
    <xf numFmtId="0" fontId="0" fillId="19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0" fillId="0" borderId="0" xfId="0" applyFont="1" applyAlignment="1">
      <alignment vertical="center"/>
    </xf>
    <xf numFmtId="41" fontId="0" fillId="0" borderId="0" xfId="4" applyFont="1" applyFill="1" applyAlignment="1">
      <alignment horizontal="center"/>
    </xf>
    <xf numFmtId="41" fontId="0" fillId="0" borderId="0" xfId="4" applyFont="1" applyFill="1"/>
    <xf numFmtId="0" fontId="0" fillId="19" borderId="3" xfId="0" quotePrefix="1" applyFill="1" applyBorder="1" applyAlignment="1">
      <alignment horizontal="center" vertical="center"/>
    </xf>
    <xf numFmtId="0" fontId="0" fillId="19" borderId="5" xfId="0" applyFill="1" applyBorder="1" applyAlignment="1">
      <alignment wrapText="1"/>
    </xf>
    <xf numFmtId="0" fontId="0" fillId="19" borderId="6" xfId="0" applyFill="1" applyBorder="1" applyAlignment="1">
      <alignment horizontal="center" vertical="center" wrapText="1"/>
    </xf>
    <xf numFmtId="0" fontId="0" fillId="12" borderId="9" xfId="0" applyFill="1" applyBorder="1" applyAlignment="1">
      <alignment horizontal="justify" vertical="justify" wrapText="1"/>
    </xf>
    <xf numFmtId="0" fontId="23" fillId="12" borderId="9" xfId="0" applyFont="1" applyFill="1" applyBorder="1" applyAlignment="1">
      <alignment horizontal="justify" vertical="center" wrapText="1"/>
    </xf>
    <xf numFmtId="0" fontId="0" fillId="12" borderId="9" xfId="0" applyFill="1" applyBorder="1" applyAlignment="1">
      <alignment horizontal="center" vertical="center"/>
    </xf>
    <xf numFmtId="41" fontId="0" fillId="11" borderId="1" xfId="4" applyFont="1" applyFill="1" applyBorder="1"/>
    <xf numFmtId="41" fontId="0" fillId="10" borderId="1" xfId="4" applyFont="1" applyFill="1" applyBorder="1"/>
    <xf numFmtId="41" fontId="0" fillId="20" borderId="1" xfId="4" applyFont="1" applyFill="1" applyBorder="1"/>
    <xf numFmtId="41" fontId="0" fillId="12" borderId="1" xfId="4" applyFont="1" applyFill="1" applyBorder="1"/>
    <xf numFmtId="41" fontId="0" fillId="12" borderId="9" xfId="4" applyFont="1" applyFill="1" applyBorder="1"/>
    <xf numFmtId="41" fontId="50" fillId="20" borderId="1" xfId="4" applyFont="1" applyFill="1" applyBorder="1"/>
    <xf numFmtId="41" fontId="26" fillId="11" borderId="1" xfId="4" applyFont="1" applyFill="1" applyBorder="1"/>
    <xf numFmtId="0" fontId="57" fillId="17" borderId="1" xfId="0" applyFont="1" applyFill="1" applyBorder="1" applyAlignment="1">
      <alignment horizontal="center" vertical="center" wrapText="1"/>
    </xf>
    <xf numFmtId="166" fontId="13" fillId="18" borderId="1" xfId="0" applyNumberFormat="1" applyFont="1" applyFill="1" applyBorder="1" applyAlignment="1">
      <alignment horizontal="right" vertical="center" wrapText="1"/>
    </xf>
    <xf numFmtId="166" fontId="15" fillId="18" borderId="1" xfId="0" applyNumberFormat="1" applyFont="1" applyFill="1" applyBorder="1" applyAlignment="1">
      <alignment horizontal="right" vertical="center" wrapText="1"/>
    </xf>
    <xf numFmtId="166" fontId="15" fillId="11" borderId="1" xfId="0" applyNumberFormat="1" applyFont="1" applyFill="1" applyBorder="1" applyAlignment="1">
      <alignment horizontal="center" vertical="center" wrapText="1"/>
    </xf>
    <xf numFmtId="166" fontId="15" fillId="11" borderId="1" xfId="0" applyNumberFormat="1" applyFont="1" applyFill="1" applyBorder="1" applyAlignment="1">
      <alignment horizontal="right" vertical="center" wrapText="1"/>
    </xf>
    <xf numFmtId="166" fontId="14" fillId="12" borderId="1" xfId="0" applyNumberFormat="1" applyFont="1" applyFill="1" applyBorder="1" applyAlignment="1">
      <alignment horizontal="right" vertical="center" wrapText="1"/>
    </xf>
    <xf numFmtId="0" fontId="26" fillId="0" borderId="1" xfId="0" applyFont="1" applyBorder="1"/>
    <xf numFmtId="0" fontId="8" fillId="6" borderId="1" xfId="0" applyFont="1" applyFill="1" applyBorder="1" applyAlignment="1">
      <alignment horizontal="center" vertical="center" wrapText="1"/>
    </xf>
    <xf numFmtId="3" fontId="26" fillId="0" borderId="0" xfId="0" applyNumberFormat="1" applyFont="1"/>
    <xf numFmtId="0" fontId="26" fillId="10" borderId="0" xfId="0" applyFont="1" applyFill="1"/>
    <xf numFmtId="0" fontId="0" fillId="20" borderId="0" xfId="0" applyFill="1"/>
    <xf numFmtId="0" fontId="0" fillId="0" borderId="0" xfId="0" applyAlignment="1">
      <alignment horizontal="center"/>
    </xf>
    <xf numFmtId="0" fontId="0" fillId="19" borderId="0" xfId="0" applyFill="1"/>
    <xf numFmtId="49" fontId="0" fillId="11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/>
    </xf>
    <xf numFmtId="0" fontId="58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vertical="center" wrapText="1"/>
    </xf>
    <xf numFmtId="0" fontId="59" fillId="0" borderId="0" xfId="0" applyFont="1"/>
    <xf numFmtId="0" fontId="58" fillId="0" borderId="0" xfId="0" applyFont="1" applyAlignment="1">
      <alignment vertical="center"/>
    </xf>
    <xf numFmtId="0" fontId="59" fillId="0" borderId="1" xfId="0" quotePrefix="1" applyFont="1" applyBorder="1" applyAlignment="1">
      <alignment horizontal="center" vertical="center"/>
    </xf>
    <xf numFmtId="0" fontId="59" fillId="0" borderId="1" xfId="0" quotePrefix="1" applyFont="1" applyBorder="1" applyAlignment="1">
      <alignment horizontal="justify" vertical="center" wrapText="1"/>
    </xf>
    <xf numFmtId="0" fontId="58" fillId="0" borderId="1" xfId="0" quotePrefix="1" applyFont="1" applyBorder="1" applyAlignment="1">
      <alignment horizontal="left" vertical="center" wrapText="1"/>
    </xf>
    <xf numFmtId="0" fontId="59" fillId="0" borderId="1" xfId="0" applyFont="1" applyBorder="1" applyAlignment="1">
      <alignment horizontal="center" vertical="center" wrapText="1"/>
    </xf>
    <xf numFmtId="41" fontId="59" fillId="0" borderId="1" xfId="4" applyFont="1" applyFill="1" applyBorder="1"/>
    <xf numFmtId="0" fontId="60" fillId="0" borderId="1" xfId="0" applyFont="1" applyBorder="1" applyAlignment="1">
      <alignment horizontal="justify" vertical="center" wrapText="1"/>
    </xf>
    <xf numFmtId="0" fontId="61" fillId="0" borderId="1" xfId="0" applyFont="1" applyBorder="1" applyAlignment="1">
      <alignment horizontal="left" vertical="center" wrapText="1"/>
    </xf>
    <xf numFmtId="41" fontId="62" fillId="0" borderId="1" xfId="4" applyFont="1" applyFill="1" applyBorder="1"/>
    <xf numFmtId="0" fontId="60" fillId="0" borderId="1" xfId="0" applyFont="1" applyBorder="1" applyAlignment="1">
      <alignment horizontal="justify" wrapText="1"/>
    </xf>
    <xf numFmtId="0" fontId="61" fillId="0" borderId="1" xfId="0" applyFont="1" applyBorder="1" applyAlignment="1">
      <alignment vertical="center" wrapText="1"/>
    </xf>
    <xf numFmtId="0" fontId="62" fillId="0" borderId="1" xfId="0" applyFont="1" applyBorder="1" applyAlignment="1">
      <alignment horizontal="justify" vertical="center" wrapText="1"/>
    </xf>
    <xf numFmtId="0" fontId="63" fillId="0" borderId="1" xfId="0" applyFont="1" applyBorder="1" applyAlignment="1">
      <alignment horizontal="left" vertical="center" wrapText="1"/>
    </xf>
    <xf numFmtId="0" fontId="62" fillId="0" borderId="1" xfId="0" applyFont="1" applyBorder="1" applyAlignment="1">
      <alignment horizontal="justify" vertical="top"/>
    </xf>
    <xf numFmtId="0" fontId="62" fillId="0" borderId="1" xfId="0" applyFont="1" applyBorder="1" applyAlignment="1">
      <alignment horizontal="justify" vertical="top" wrapText="1"/>
    </xf>
    <xf numFmtId="0" fontId="62" fillId="0" borderId="1" xfId="0" quotePrefix="1" applyFont="1" applyBorder="1" applyAlignment="1">
      <alignment horizontal="center" vertical="center" wrapText="1"/>
    </xf>
    <xf numFmtId="49" fontId="59" fillId="0" borderId="1" xfId="0" applyNumberFormat="1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wrapText="1"/>
    </xf>
    <xf numFmtId="0" fontId="58" fillId="0" borderId="1" xfId="0" applyFont="1" applyBorder="1" applyAlignment="1">
      <alignment horizontal="justify" vertical="center" wrapText="1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justify" vertical="center" wrapText="1"/>
    </xf>
    <xf numFmtId="0" fontId="59" fillId="0" borderId="1" xfId="0" applyFont="1" applyBorder="1" applyAlignment="1">
      <alignment horizontal="justify" vertical="justify" wrapText="1"/>
    </xf>
    <xf numFmtId="0" fontId="58" fillId="0" borderId="1" xfId="0" applyFont="1" applyBorder="1" applyAlignment="1">
      <alignment horizontal="justify" vertical="justify" wrapText="1"/>
    </xf>
    <xf numFmtId="0" fontId="59" fillId="0" borderId="0" xfId="0" applyFont="1" applyAlignment="1">
      <alignment wrapText="1"/>
    </xf>
    <xf numFmtId="49" fontId="59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41" fontId="59" fillId="0" borderId="0" xfId="0" applyNumberFormat="1" applyFont="1"/>
    <xf numFmtId="0" fontId="59" fillId="0" borderId="2" xfId="0" applyFont="1" applyBorder="1" applyAlignment="1">
      <alignment horizontal="center" vertical="center" wrapText="1"/>
    </xf>
    <xf numFmtId="41" fontId="59" fillId="0" borderId="2" xfId="4" applyFont="1" applyFill="1" applyBorder="1"/>
    <xf numFmtId="0" fontId="58" fillId="0" borderId="41" xfId="0" applyFont="1" applyBorder="1" applyAlignment="1">
      <alignment vertical="center" wrapText="1"/>
    </xf>
    <xf numFmtId="41" fontId="58" fillId="0" borderId="42" xfId="0" applyNumberFormat="1" applyFont="1" applyBorder="1" applyAlignment="1">
      <alignment vertical="center"/>
    </xf>
    <xf numFmtId="49" fontId="59" fillId="0" borderId="2" xfId="0" applyNumberFormat="1" applyFont="1" applyBorder="1" applyAlignment="1">
      <alignment horizontal="center" vertical="center" wrapText="1"/>
    </xf>
    <xf numFmtId="49" fontId="58" fillId="0" borderId="41" xfId="0" applyNumberFormat="1" applyFont="1" applyBorder="1" applyAlignment="1">
      <alignment horizontal="center" vertical="center" wrapText="1"/>
    </xf>
    <xf numFmtId="41" fontId="58" fillId="0" borderId="42" xfId="4" applyFont="1" applyFill="1" applyBorder="1" applyAlignment="1">
      <alignment vertical="center"/>
    </xf>
    <xf numFmtId="0" fontId="26" fillId="10" borderId="1" xfId="0" applyFont="1" applyFill="1" applyBorder="1"/>
    <xf numFmtId="41" fontId="34" fillId="14" borderId="0" xfId="4" applyFont="1" applyFill="1"/>
    <xf numFmtId="41" fontId="35" fillId="9" borderId="10" xfId="4" applyFont="1" applyFill="1" applyBorder="1" applyAlignment="1">
      <alignment horizontal="center" vertical="center"/>
    </xf>
    <xf numFmtId="41" fontId="5" fillId="9" borderId="13" xfId="4" applyFont="1" applyFill="1" applyBorder="1"/>
    <xf numFmtId="41" fontId="5" fillId="9" borderId="17" xfId="4" applyFont="1" applyFill="1" applyBorder="1"/>
    <xf numFmtId="41" fontId="50" fillId="0" borderId="0" xfId="4" applyFont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justify"/>
    </xf>
    <xf numFmtId="0" fontId="0" fillId="10" borderId="1" xfId="0" applyFill="1" applyBorder="1" applyAlignment="1">
      <alignment horizontal="justify"/>
    </xf>
    <xf numFmtId="49" fontId="0" fillId="11" borderId="1" xfId="0" applyNumberFormat="1" applyFill="1" applyBorder="1" applyAlignment="1">
      <alignment horizontal="left" vertical="center"/>
    </xf>
    <xf numFmtId="0" fontId="0" fillId="11" borderId="1" xfId="0" applyFill="1" applyBorder="1" applyAlignment="1">
      <alignment horizontal="center"/>
    </xf>
    <xf numFmtId="0" fontId="26" fillId="10" borderId="2" xfId="0" applyFont="1" applyFill="1" applyBorder="1" applyAlignment="1">
      <alignment horizontal="center" vertical="center" wrapText="1"/>
    </xf>
    <xf numFmtId="49" fontId="0" fillId="10" borderId="2" xfId="0" quotePrefix="1" applyNumberFormat="1" applyFill="1" applyBorder="1" applyAlignment="1">
      <alignment horizontal="center" vertical="center"/>
    </xf>
    <xf numFmtId="0" fontId="26" fillId="10" borderId="2" xfId="0" quotePrefix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justify" vertical="center" wrapText="1"/>
    </xf>
    <xf numFmtId="0" fontId="29" fillId="10" borderId="2" xfId="0" applyFont="1" applyFill="1" applyBorder="1" applyAlignment="1">
      <alignment vertical="center"/>
    </xf>
    <xf numFmtId="0" fontId="0" fillId="1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1" fontId="0" fillId="10" borderId="2" xfId="4" applyFont="1" applyFill="1" applyBorder="1"/>
    <xf numFmtId="0" fontId="0" fillId="20" borderId="9" xfId="0" applyFill="1" applyBorder="1" applyAlignment="1">
      <alignment horizontal="center" vertical="center"/>
    </xf>
    <xf numFmtId="49" fontId="0" fillId="20" borderId="9" xfId="0" quotePrefix="1" applyNumberFormat="1" applyFill="1" applyBorder="1" applyAlignment="1">
      <alignment horizontal="center" vertical="center"/>
    </xf>
    <xf numFmtId="0" fontId="0" fillId="20" borderId="9" xfId="0" applyFill="1" applyBorder="1" applyAlignment="1">
      <alignment wrapText="1"/>
    </xf>
    <xf numFmtId="0" fontId="23" fillId="20" borderId="9" xfId="0" applyFont="1" applyFill="1" applyBorder="1" applyAlignment="1">
      <alignment horizontal="justify" vertical="center" wrapText="1"/>
    </xf>
    <xf numFmtId="0" fontId="0" fillId="19" borderId="9" xfId="0" applyFill="1" applyBorder="1" applyAlignment="1">
      <alignment wrapText="1"/>
    </xf>
    <xf numFmtId="0" fontId="0" fillId="20" borderId="9" xfId="0" applyFill="1" applyBorder="1" applyAlignment="1">
      <alignment horizontal="center" vertical="center" wrapText="1"/>
    </xf>
    <xf numFmtId="0" fontId="0" fillId="19" borderId="32" xfId="0" applyFill="1" applyBorder="1" applyAlignment="1">
      <alignment horizontal="center" vertical="center" wrapText="1"/>
    </xf>
    <xf numFmtId="41" fontId="0" fillId="20" borderId="9" xfId="4" applyFont="1" applyFill="1" applyBorder="1"/>
    <xf numFmtId="41" fontId="26" fillId="0" borderId="0" xfId="4" applyFont="1" applyFill="1" applyBorder="1"/>
    <xf numFmtId="41" fontId="0" fillId="0" borderId="0" xfId="4" applyFont="1" applyFill="1" applyBorder="1"/>
    <xf numFmtId="0" fontId="65" fillId="25" borderId="0" xfId="0" applyFont="1" applyFill="1" applyAlignment="1">
      <alignment wrapText="1"/>
    </xf>
    <xf numFmtId="0" fontId="66" fillId="0" borderId="5" xfId="0" applyFont="1" applyBorder="1"/>
    <xf numFmtId="0" fontId="67" fillId="0" borderId="33" xfId="0" applyFont="1" applyBorder="1"/>
    <xf numFmtId="0" fontId="66" fillId="0" borderId="33" xfId="0" applyFont="1" applyBorder="1"/>
    <xf numFmtId="0" fontId="49" fillId="0" borderId="45" xfId="0" applyFont="1" applyBorder="1"/>
    <xf numFmtId="0" fontId="49" fillId="0" borderId="47" xfId="0" applyFont="1" applyBorder="1"/>
    <xf numFmtId="0" fontId="52" fillId="24" borderId="45" xfId="0" applyFont="1" applyFill="1" applyBorder="1" applyAlignment="1">
      <alignment wrapText="1"/>
    </xf>
    <xf numFmtId="0" fontId="54" fillId="0" borderId="33" xfId="0" applyFont="1" applyBorder="1" applyAlignment="1">
      <alignment wrapText="1"/>
    </xf>
    <xf numFmtId="0" fontId="66" fillId="0" borderId="0" xfId="0" applyFont="1"/>
    <xf numFmtId="4" fontId="66" fillId="0" borderId="0" xfId="0" applyNumberFormat="1" applyFont="1"/>
    <xf numFmtId="0" fontId="68" fillId="0" borderId="0" xfId="0" applyFont="1"/>
    <xf numFmtId="0" fontId="65" fillId="25" borderId="0" xfId="0" applyFont="1" applyFill="1"/>
    <xf numFmtId="0" fontId="65" fillId="26" borderId="0" xfId="0" applyFont="1" applyFill="1"/>
    <xf numFmtId="3" fontId="17" fillId="0" borderId="5" xfId="0" applyNumberFormat="1" applyFont="1" applyBorder="1"/>
    <xf numFmtId="0" fontId="18" fillId="0" borderId="5" xfId="0" applyFont="1" applyBorder="1"/>
    <xf numFmtId="0" fontId="64" fillId="0" borderId="5" xfId="18" applyFill="1" applyBorder="1" applyAlignment="1"/>
    <xf numFmtId="3" fontId="17" fillId="0" borderId="33" xfId="0" applyNumberFormat="1" applyFont="1" applyBorder="1"/>
    <xf numFmtId="0" fontId="18" fillId="0" borderId="33" xfId="0" applyFont="1" applyBorder="1"/>
    <xf numFmtId="0" fontId="49" fillId="24" borderId="46" xfId="0" applyFont="1" applyFill="1" applyBorder="1"/>
    <xf numFmtId="0" fontId="49" fillId="0" borderId="3" xfId="0" applyFont="1" applyBorder="1"/>
    <xf numFmtId="0" fontId="49" fillId="0" borderId="1" xfId="0" applyFont="1" applyBorder="1" applyAlignment="1">
      <alignment wrapText="1"/>
    </xf>
    <xf numFmtId="0" fontId="49" fillId="0" borderId="5" xfId="0" applyFont="1" applyBorder="1"/>
    <xf numFmtId="0" fontId="69" fillId="24" borderId="5" xfId="0" applyFont="1" applyFill="1" applyBorder="1"/>
    <xf numFmtId="0" fontId="49" fillId="0" borderId="32" xfId="0" applyFont="1" applyBorder="1"/>
    <xf numFmtId="0" fontId="49" fillId="0" borderId="9" xfId="0" applyFont="1" applyBorder="1" applyAlignment="1">
      <alignment wrapText="1"/>
    </xf>
    <xf numFmtId="0" fontId="49" fillId="0" borderId="33" xfId="0" applyFont="1" applyBorder="1"/>
    <xf numFmtId="0" fontId="69" fillId="24" borderId="33" xfId="0" applyFont="1" applyFill="1" applyBorder="1"/>
    <xf numFmtId="0" fontId="49" fillId="24" borderId="43" xfId="0" applyFont="1" applyFill="1" applyBorder="1"/>
    <xf numFmtId="0" fontId="49" fillId="0" borderId="8" xfId="0" applyFont="1" applyBorder="1"/>
    <xf numFmtId="0" fontId="49" fillId="0" borderId="1" xfId="0" applyFont="1" applyBorder="1"/>
    <xf numFmtId="0" fontId="49" fillId="0" borderId="33" xfId="0" applyFont="1" applyBorder="1" applyAlignment="1">
      <alignment wrapText="1"/>
    </xf>
    <xf numFmtId="0" fontId="49" fillId="0" borderId="44" xfId="0" applyFont="1" applyBorder="1"/>
    <xf numFmtId="0" fontId="49" fillId="0" borderId="9" xfId="0" applyFont="1" applyBorder="1"/>
    <xf numFmtId="0" fontId="52" fillId="0" borderId="0" xfId="0" applyFont="1" applyAlignment="1">
      <alignment wrapText="1"/>
    </xf>
    <xf numFmtId="0" fontId="40" fillId="0" borderId="0" xfId="0" applyFont="1"/>
    <xf numFmtId="0" fontId="40" fillId="0" borderId="0" xfId="0" applyFont="1" applyAlignment="1">
      <alignment wrapText="1"/>
    </xf>
    <xf numFmtId="0" fontId="65" fillId="26" borderId="0" xfId="0" applyFont="1" applyFill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7" fillId="0" borderId="5" xfId="0" applyFont="1" applyBorder="1" applyAlignment="1">
      <alignment wrapText="1"/>
    </xf>
    <xf numFmtId="3" fontId="17" fillId="0" borderId="5" xfId="0" applyNumberFormat="1" applyFont="1" applyBorder="1" applyAlignment="1">
      <alignment wrapText="1"/>
    </xf>
    <xf numFmtId="0" fontId="18" fillId="0" borderId="5" xfId="0" applyFont="1" applyBorder="1" applyAlignment="1">
      <alignment wrapText="1"/>
    </xf>
    <xf numFmtId="0" fontId="64" fillId="0" borderId="5" xfId="18" applyFill="1" applyBorder="1" applyAlignment="1">
      <alignment wrapText="1"/>
    </xf>
    <xf numFmtId="0" fontId="17" fillId="0" borderId="32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33" xfId="0" applyFont="1" applyBorder="1" applyAlignment="1">
      <alignment wrapText="1"/>
    </xf>
    <xf numFmtId="3" fontId="17" fillId="0" borderId="33" xfId="0" applyNumberFormat="1" applyFont="1" applyBorder="1" applyAlignment="1">
      <alignment wrapText="1"/>
    </xf>
    <xf numFmtId="0" fontId="18" fillId="0" borderId="33" xfId="0" applyFont="1" applyBorder="1" applyAlignment="1">
      <alignment wrapText="1"/>
    </xf>
    <xf numFmtId="0" fontId="17" fillId="24" borderId="43" xfId="0" applyFont="1" applyFill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44" xfId="0" applyFont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24" borderId="46" xfId="0" applyFont="1" applyFill="1" applyBorder="1" applyAlignment="1">
      <alignment wrapText="1"/>
    </xf>
    <xf numFmtId="0" fontId="13" fillId="24" borderId="45" xfId="0" applyFont="1" applyFill="1" applyBorder="1" applyAlignment="1">
      <alignment wrapText="1"/>
    </xf>
    <xf numFmtId="0" fontId="71" fillId="0" borderId="33" xfId="0" applyFont="1" applyBorder="1" applyAlignment="1">
      <alignment wrapText="1"/>
    </xf>
    <xf numFmtId="0" fontId="58" fillId="0" borderId="0" xfId="0" applyFont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32" fillId="10" borderId="30" xfId="0" applyFont="1" applyFill="1" applyBorder="1" applyAlignment="1">
      <alignment horizontal="center" vertical="center" wrapText="1"/>
    </xf>
    <xf numFmtId="0" fontId="32" fillId="10" borderId="31" xfId="0" applyFont="1" applyFill="1" applyBorder="1" applyAlignment="1">
      <alignment horizontal="center" vertical="center" wrapText="1"/>
    </xf>
    <xf numFmtId="0" fontId="55" fillId="10" borderId="31" xfId="0" applyFont="1" applyFill="1" applyBorder="1" applyAlignment="1">
      <alignment horizontal="center" vertical="center" wrapText="1"/>
    </xf>
    <xf numFmtId="49" fontId="46" fillId="12" borderId="1" xfId="0" applyNumberFormat="1" applyFont="1" applyFill="1" applyBorder="1" applyAlignment="1">
      <alignment horizontal="center" vertical="center"/>
    </xf>
    <xf numFmtId="49" fontId="39" fillId="12" borderId="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46" fillId="18" borderId="1" xfId="0" applyFont="1" applyFill="1" applyBorder="1" applyAlignment="1">
      <alignment horizontal="center" vertical="center" wrapText="1"/>
    </xf>
    <xf numFmtId="0" fontId="39" fillId="18" borderId="1" xfId="0" applyFont="1" applyFill="1" applyBorder="1" applyAlignment="1">
      <alignment horizontal="center" vertical="center" wrapText="1"/>
    </xf>
    <xf numFmtId="166" fontId="46" fillId="11" borderId="1" xfId="0" applyNumberFormat="1" applyFont="1" applyFill="1" applyBorder="1" applyAlignment="1">
      <alignment horizontal="center" vertical="center"/>
    </xf>
    <xf numFmtId="166" fontId="39" fillId="11" borderId="1" xfId="0" applyNumberFormat="1" applyFont="1" applyFill="1" applyBorder="1" applyAlignment="1">
      <alignment horizontal="center" vertical="center"/>
    </xf>
    <xf numFmtId="0" fontId="48" fillId="16" borderId="3" xfId="0" quotePrefix="1" applyFont="1" applyFill="1" applyBorder="1" applyAlignment="1">
      <alignment horizontal="left" vertical="center" wrapText="1"/>
    </xf>
    <xf numFmtId="0" fontId="48" fillId="16" borderId="5" xfId="0" quotePrefix="1" applyFont="1" applyFill="1" applyBorder="1" applyAlignment="1">
      <alignment horizontal="left" vertical="center" wrapText="1"/>
    </xf>
    <xf numFmtId="0" fontId="7" fillId="2" borderId="21" xfId="15" applyFont="1" applyFill="1" applyBorder="1" applyAlignment="1">
      <alignment horizontal="center" vertical="center" wrapText="1"/>
    </xf>
    <xf numFmtId="0" fontId="8" fillId="2" borderId="10" xfId="15" applyFont="1" applyFill="1" applyBorder="1" applyAlignment="1">
      <alignment horizontal="center" vertical="center"/>
    </xf>
    <xf numFmtId="0" fontId="48" fillId="11" borderId="3" xfId="0" quotePrefix="1" applyFont="1" applyFill="1" applyBorder="1" applyAlignment="1">
      <alignment horizontal="left" vertical="center" wrapText="1"/>
    </xf>
    <xf numFmtId="0" fontId="48" fillId="11" borderId="5" xfId="0" quotePrefix="1" applyFont="1" applyFill="1" applyBorder="1" applyAlignment="1">
      <alignment horizontal="left" vertical="center" wrapText="1"/>
    </xf>
    <xf numFmtId="0" fontId="48" fillId="11" borderId="34" xfId="0" quotePrefix="1" applyFont="1" applyFill="1" applyBorder="1" applyAlignment="1">
      <alignment horizontal="left" vertical="center" wrapText="1"/>
    </xf>
    <xf numFmtId="0" fontId="48" fillId="11" borderId="35" xfId="0" quotePrefix="1" applyFont="1" applyFill="1" applyBorder="1" applyAlignment="1">
      <alignment horizontal="left" vertical="center" wrapText="1"/>
    </xf>
    <xf numFmtId="0" fontId="9" fillId="3" borderId="21" xfId="15" applyFont="1" applyFill="1" applyBorder="1" applyAlignment="1">
      <alignment horizontal="center" wrapText="1"/>
    </xf>
    <xf numFmtId="0" fontId="16" fillId="8" borderId="11" xfId="15" applyFont="1" applyFill="1" applyBorder="1" applyAlignment="1">
      <alignment horizontal="left" wrapText="1"/>
    </xf>
    <xf numFmtId="0" fontId="16" fillId="8" borderId="0" xfId="15" applyFont="1" applyFill="1" applyAlignment="1">
      <alignment horizontal="left" wrapText="1"/>
    </xf>
    <xf numFmtId="0" fontId="7" fillId="8" borderId="0" xfId="15" applyFont="1" applyFill="1" applyAlignment="1">
      <alignment horizontal="center"/>
    </xf>
    <xf numFmtId="0" fontId="7" fillId="8" borderId="15" xfId="15" applyFont="1" applyFill="1" applyBorder="1" applyAlignment="1">
      <alignment horizontal="center"/>
    </xf>
    <xf numFmtId="3" fontId="7" fillId="8" borderId="0" xfId="15" applyNumberFormat="1" applyFont="1" applyFill="1" applyAlignment="1">
      <alignment horizontal="center"/>
    </xf>
    <xf numFmtId="3" fontId="7" fillId="8" borderId="15" xfId="15" applyNumberFormat="1" applyFont="1" applyFill="1" applyBorder="1" applyAlignment="1">
      <alignment horizontal="center"/>
    </xf>
    <xf numFmtId="0" fontId="8" fillId="3" borderId="21" xfId="15" applyFont="1" applyFill="1" applyBorder="1" applyAlignment="1">
      <alignment horizontal="center" vertical="center"/>
    </xf>
    <xf numFmtId="0" fontId="48" fillId="16" borderId="32" xfId="0" quotePrefix="1" applyFont="1" applyFill="1" applyBorder="1" applyAlignment="1">
      <alignment horizontal="left" vertical="center" wrapText="1"/>
    </xf>
    <xf numFmtId="0" fontId="48" fillId="16" borderId="33" xfId="0" quotePrefix="1" applyFont="1" applyFill="1" applyBorder="1" applyAlignment="1">
      <alignment horizontal="left" vertical="center" wrapText="1"/>
    </xf>
    <xf numFmtId="0" fontId="32" fillId="10" borderId="37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9" xfId="0" applyFont="1" applyFill="1" applyBorder="1" applyAlignment="1">
      <alignment horizontal="center" vertical="center" wrapText="1"/>
    </xf>
    <xf numFmtId="0" fontId="6" fillId="22" borderId="26" xfId="16" applyFont="1" applyFill="1" applyBorder="1" applyAlignment="1">
      <alignment horizontal="center" vertical="center" wrapText="1"/>
    </xf>
    <xf numFmtId="0" fontId="6" fillId="22" borderId="27" xfId="16" applyFont="1" applyFill="1" applyBorder="1" applyAlignment="1">
      <alignment horizontal="center" vertical="center" wrapText="1"/>
    </xf>
    <xf numFmtId="0" fontId="6" fillId="22" borderId="40" xfId="16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9" fontId="34" fillId="0" borderId="36" xfId="16" quotePrefix="1" applyNumberFormat="1" applyFont="1" applyBorder="1" applyAlignment="1">
      <alignment horizontal="center" vertical="center" wrapText="1"/>
    </xf>
    <xf numFmtId="49" fontId="34" fillId="0" borderId="5" xfId="16" quotePrefix="1" applyNumberFormat="1" applyFont="1" applyBorder="1" applyAlignment="1">
      <alignment horizontal="center" vertical="center" wrapText="1"/>
    </xf>
    <xf numFmtId="0" fontId="31" fillId="6" borderId="1" xfId="16" quotePrefix="1" applyFont="1" applyFill="1" applyBorder="1" applyAlignment="1">
      <alignment horizontal="center" vertical="center"/>
    </xf>
    <xf numFmtId="43" fontId="31" fillId="6" borderId="1" xfId="7" applyFont="1" applyFill="1" applyBorder="1" applyAlignment="1">
      <alignment horizontal="center" vertical="center"/>
    </xf>
    <xf numFmtId="49" fontId="3" fillId="0" borderId="36" xfId="16" quotePrefix="1" applyNumberFormat="1" applyFont="1" applyBorder="1" applyAlignment="1">
      <alignment horizontal="center" vertical="center" wrapText="1"/>
    </xf>
    <xf numFmtId="49" fontId="3" fillId="0" borderId="5" xfId="16" quotePrefix="1" applyNumberFormat="1" applyFont="1" applyBorder="1" applyAlignment="1">
      <alignment horizontal="center" vertical="center" wrapText="1"/>
    </xf>
    <xf numFmtId="49" fontId="34" fillId="11" borderId="36" xfId="16" quotePrefix="1" applyNumberFormat="1" applyFont="1" applyFill="1" applyBorder="1" applyAlignment="1">
      <alignment horizontal="center" vertical="center" wrapText="1"/>
    </xf>
    <xf numFmtId="49" fontId="34" fillId="11" borderId="5" xfId="16" quotePrefix="1" applyNumberFormat="1" applyFont="1" applyFill="1" applyBorder="1" applyAlignment="1">
      <alignment horizontal="center" vertical="center" wrapText="1"/>
    </xf>
    <xf numFmtId="49" fontId="34" fillId="13" borderId="36" xfId="16" quotePrefix="1" applyNumberFormat="1" applyFont="1" applyFill="1" applyBorder="1" applyAlignment="1">
      <alignment horizontal="center" vertical="center" wrapText="1"/>
    </xf>
    <xf numFmtId="49" fontId="34" fillId="13" borderId="5" xfId="16" quotePrefix="1" applyNumberFormat="1" applyFont="1" applyFill="1" applyBorder="1" applyAlignment="1">
      <alignment horizontal="center" vertical="center" wrapText="1"/>
    </xf>
    <xf numFmtId="49" fontId="34" fillId="10" borderId="36" xfId="16" quotePrefix="1" applyNumberFormat="1" applyFont="1" applyFill="1" applyBorder="1" applyAlignment="1">
      <alignment horizontal="center" vertical="center" wrapText="1"/>
    </xf>
    <xf numFmtId="49" fontId="34" fillId="10" borderId="5" xfId="16" quotePrefix="1" applyNumberFormat="1" applyFont="1" applyFill="1" applyBorder="1" applyAlignment="1">
      <alignment horizontal="center" vertical="center" wrapText="1"/>
    </xf>
    <xf numFmtId="0" fontId="70" fillId="24" borderId="5" xfId="0" applyFont="1" applyFill="1" applyBorder="1" applyAlignment="1">
      <alignment wrapText="1"/>
    </xf>
    <xf numFmtId="0" fontId="66" fillId="0" borderId="5" xfId="0" applyFont="1" applyBorder="1" applyAlignment="1">
      <alignment wrapText="1"/>
    </xf>
    <xf numFmtId="0" fontId="70" fillId="24" borderId="33" xfId="0" applyFont="1" applyFill="1" applyBorder="1" applyAlignment="1">
      <alignment wrapText="1"/>
    </xf>
    <xf numFmtId="0" fontId="67" fillId="0" borderId="33" xfId="0" applyFont="1" applyBorder="1" applyAlignment="1">
      <alignment wrapText="1"/>
    </xf>
    <xf numFmtId="0" fontId="66" fillId="0" borderId="33" xfId="0" applyFont="1" applyBorder="1" applyAlignment="1">
      <alignment wrapText="1"/>
    </xf>
    <xf numFmtId="0" fontId="17" fillId="0" borderId="47" xfId="0" applyFont="1" applyBorder="1" applyAlignment="1">
      <alignment wrapText="1"/>
    </xf>
  </cellXfs>
  <cellStyles count="19">
    <cellStyle name="BodyStyle" xfId="17" xr:uid="{00000000-0005-0000-0000-000000000000}"/>
    <cellStyle name="HeaderStyle" xfId="1" xr:uid="{00000000-0005-0000-0000-000001000000}"/>
    <cellStyle name="Hyperlink" xfId="18" xr:uid="{00000000-000B-0000-0000-000008000000}"/>
    <cellStyle name="MainTitle" xfId="2" xr:uid="{00000000-0005-0000-0000-000002000000}"/>
    <cellStyle name="Millares" xfId="3" builtinId="3"/>
    <cellStyle name="Millares [0]" xfId="4" builtinId="6"/>
    <cellStyle name="Millares [0] 2" xfId="5" xr:uid="{00000000-0005-0000-0000-000005000000}"/>
    <cellStyle name="Millares 2" xfId="6" xr:uid="{00000000-0005-0000-0000-000006000000}"/>
    <cellStyle name="Millares 2 2" xfId="7" xr:uid="{00000000-0005-0000-0000-000007000000}"/>
    <cellStyle name="Millares 2 2 2" xfId="8" xr:uid="{00000000-0005-0000-0000-000008000000}"/>
    <cellStyle name="Millares 5" xfId="9" xr:uid="{00000000-0005-0000-0000-000009000000}"/>
    <cellStyle name="Millares 5 2" xfId="10" xr:uid="{00000000-0005-0000-0000-00000A000000}"/>
    <cellStyle name="Moneda 2" xfId="11" xr:uid="{00000000-0005-0000-0000-00000B000000}"/>
    <cellStyle name="Moneda 3" xfId="12" xr:uid="{00000000-0005-0000-0000-00000C000000}"/>
    <cellStyle name="Moneda 4" xfId="13" xr:uid="{00000000-0005-0000-0000-00000D000000}"/>
    <cellStyle name="Moneda 5" xfId="14" xr:uid="{00000000-0005-0000-0000-00000E000000}"/>
    <cellStyle name="Normal" xfId="0" builtinId="0"/>
    <cellStyle name="Normal 2" xfId="15" xr:uid="{00000000-0005-0000-0000-000010000000}"/>
    <cellStyle name="Normal 3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2</xdr:row>
      <xdr:rowOff>104775</xdr:rowOff>
    </xdr:from>
    <xdr:to>
      <xdr:col>33</xdr:col>
      <xdr:colOff>0</xdr:colOff>
      <xdr:row>6</xdr:row>
      <xdr:rowOff>161925</xdr:rowOff>
    </xdr:to>
    <xdr:grpSp>
      <xdr:nvGrpSpPr>
        <xdr:cNvPr id="11608" name="Grupo 1">
          <a:extLst>
            <a:ext uri="{FF2B5EF4-FFF2-40B4-BE49-F238E27FC236}">
              <a16:creationId xmlns:a16="http://schemas.microsoft.com/office/drawing/2014/main" id="{2B66909C-F638-8E6A-3309-BF451558C085}"/>
            </a:ext>
          </a:extLst>
        </xdr:cNvPr>
        <xdr:cNvGrpSpPr>
          <a:grpSpLocks/>
        </xdr:cNvGrpSpPr>
      </xdr:nvGrpSpPr>
      <xdr:grpSpPr bwMode="auto">
        <a:xfrm>
          <a:off x="23250525" y="1609725"/>
          <a:ext cx="3067050" cy="1676400"/>
          <a:chOff x="16217110" y="1190383"/>
          <a:chExt cx="1470023" cy="918724"/>
        </a:xfrm>
      </xdr:grpSpPr>
      <xdr:sp macro="" textlink="">
        <xdr:nvSpPr>
          <xdr:cNvPr id="9" name="Flecha abajo 2">
            <a:extLst>
              <a:ext uri="{FF2B5EF4-FFF2-40B4-BE49-F238E27FC236}">
                <a16:creationId xmlns:a16="http://schemas.microsoft.com/office/drawing/2014/main" id="{FF99A3D2-BCAF-B0C7-BE88-73D05CAF9BA2}"/>
              </a:ext>
            </a:extLst>
          </xdr:cNvPr>
          <xdr:cNvSpPr/>
        </xdr:nvSpPr>
        <xdr:spPr>
          <a:xfrm>
            <a:off x="16714168" y="1701945"/>
            <a:ext cx="386013" cy="407162"/>
          </a:xfrm>
          <a:prstGeom prst="downArrow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0" name="CuadroTexto 3">
            <a:extLst>
              <a:ext uri="{FF2B5EF4-FFF2-40B4-BE49-F238E27FC236}">
                <a16:creationId xmlns:a16="http://schemas.microsoft.com/office/drawing/2014/main" id="{97776788-DDDA-1C90-3844-7C67B536C1A8}"/>
              </a:ext>
            </a:extLst>
          </xdr:cNvPr>
          <xdr:cNvSpPr txBox="1"/>
        </xdr:nvSpPr>
        <xdr:spPr>
          <a:xfrm>
            <a:off x="16217110" y="1190383"/>
            <a:ext cx="1470023" cy="501122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DISTRIBUCIÓN</a:t>
            </a:r>
            <a:r>
              <a:rPr lang="es-MX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POR</a:t>
            </a:r>
          </a:p>
          <a:p>
            <a:r>
              <a:rPr lang="es-MX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FUNCIONAMIENTO (21)</a:t>
            </a:r>
          </a:p>
          <a:p>
            <a:r>
              <a:rPr lang="es-MX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INVERSIÓN (23)</a:t>
            </a:r>
            <a:endParaRPr lang="es-MX" sz="1100"/>
          </a:p>
        </xdr:txBody>
      </xdr:sp>
    </xdr:grpSp>
    <xdr:clientData/>
  </xdr:twoCellAnchor>
  <xdr:twoCellAnchor>
    <xdr:from>
      <xdr:col>28</xdr:col>
      <xdr:colOff>66675</xdr:colOff>
      <xdr:row>2</xdr:row>
      <xdr:rowOff>114300</xdr:rowOff>
    </xdr:from>
    <xdr:to>
      <xdr:col>29</xdr:col>
      <xdr:colOff>800100</xdr:colOff>
      <xdr:row>6</xdr:row>
      <xdr:rowOff>142875</xdr:rowOff>
    </xdr:to>
    <xdr:grpSp>
      <xdr:nvGrpSpPr>
        <xdr:cNvPr id="11609" name="Grupo 4">
          <a:extLst>
            <a:ext uri="{FF2B5EF4-FFF2-40B4-BE49-F238E27FC236}">
              <a16:creationId xmlns:a16="http://schemas.microsoft.com/office/drawing/2014/main" id="{94404A71-2B99-34BB-8AF2-A7E35E108E18}"/>
            </a:ext>
          </a:extLst>
        </xdr:cNvPr>
        <xdr:cNvGrpSpPr>
          <a:grpSpLocks/>
        </xdr:cNvGrpSpPr>
      </xdr:nvGrpSpPr>
      <xdr:grpSpPr bwMode="auto">
        <a:xfrm>
          <a:off x="21050250" y="1619250"/>
          <a:ext cx="1771650" cy="1647825"/>
          <a:chOff x="14287500" y="1025135"/>
          <a:chExt cx="1156607" cy="880909"/>
        </a:xfrm>
      </xdr:grpSpPr>
      <xdr:sp macro="" textlink="">
        <xdr:nvSpPr>
          <xdr:cNvPr id="12" name="Flecha abajo 5">
            <a:extLst>
              <a:ext uri="{FF2B5EF4-FFF2-40B4-BE49-F238E27FC236}">
                <a16:creationId xmlns:a16="http://schemas.microsoft.com/office/drawing/2014/main" id="{7392FAF6-8269-5292-E579-31581FDFECAD}"/>
              </a:ext>
            </a:extLst>
          </xdr:cNvPr>
          <xdr:cNvSpPr/>
        </xdr:nvSpPr>
        <xdr:spPr>
          <a:xfrm>
            <a:off x="14707154" y="1488503"/>
            <a:ext cx="358241" cy="417541"/>
          </a:xfrm>
          <a:prstGeom prst="downArrow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13" name="CuadroTexto 6">
            <a:extLst>
              <a:ext uri="{FF2B5EF4-FFF2-40B4-BE49-F238E27FC236}">
                <a16:creationId xmlns:a16="http://schemas.microsoft.com/office/drawing/2014/main" id="{B9EA04F0-A937-F8D9-2D7D-FD3A2B93B08C}"/>
              </a:ext>
            </a:extLst>
          </xdr:cNvPr>
          <xdr:cNvSpPr txBox="1"/>
        </xdr:nvSpPr>
        <xdr:spPr>
          <a:xfrm>
            <a:off x="14287500" y="1025135"/>
            <a:ext cx="1156607" cy="509196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92D05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/>
              <a:t>DISTRIBUCIÓN</a:t>
            </a:r>
            <a:r>
              <a:rPr lang="es-MX" sz="1100" baseline="0"/>
              <a:t> POR FUENTE DE FINANCIACIÓN	</a:t>
            </a:r>
            <a:endParaRPr lang="es-MX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eluches\Downloads\Planeacion%20Financiera%202021%20IE%20JOM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ción Ptto 2021 JOMAR"/>
      <sheetName val="Ejec pptal a nov 20 2020 JOMAR"/>
      <sheetName val="PAA JOMAR"/>
      <sheetName val="PAC JOMAR"/>
      <sheetName val="Incorporac rec balanc 2020"/>
      <sheetName val="Incorporac resumida"/>
      <sheetName val="Disminuc x Gratuidad 20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ectoria.dariobedout@envigado.edu.c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rectoria.dariobedout@envigado.edu.c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C383C-35B8-44B7-BB8F-BDBEC149D7D3}">
  <dimension ref="A1:S14"/>
  <sheetViews>
    <sheetView tabSelected="1" topLeftCell="A8" workbookViewId="0">
      <selection activeCell="I14" sqref="I14"/>
    </sheetView>
  </sheetViews>
  <sheetFormatPr defaultRowHeight="15"/>
  <cols>
    <col min="1" max="1" width="67" style="136" customWidth="1"/>
    <col min="2" max="2" width="25.7109375" style="136" customWidth="1"/>
    <col min="3" max="8" width="9.140625" style="136"/>
    <col min="9" max="9" width="24.85546875" style="136" customWidth="1"/>
    <col min="10" max="10" width="17.140625" style="136" customWidth="1"/>
    <col min="11" max="18" width="9.140625" style="136"/>
  </cols>
  <sheetData>
    <row r="1" spans="1:19" ht="87" customHeight="1">
      <c r="A1" s="392" t="s">
        <v>0</v>
      </c>
      <c r="B1" s="392" t="s">
        <v>1</v>
      </c>
      <c r="C1" s="392" t="s">
        <v>2</v>
      </c>
      <c r="D1" s="392" t="s">
        <v>3</v>
      </c>
      <c r="E1" s="392" t="s">
        <v>4</v>
      </c>
      <c r="F1" s="428" t="s">
        <v>5</v>
      </c>
      <c r="G1" s="392" t="s">
        <v>6</v>
      </c>
      <c r="H1" s="392" t="s">
        <v>7</v>
      </c>
      <c r="I1" s="392" t="s">
        <v>8</v>
      </c>
      <c r="J1" s="428" t="s">
        <v>9</v>
      </c>
      <c r="K1" s="428" t="s">
        <v>10</v>
      </c>
      <c r="L1" s="428" t="s">
        <v>11</v>
      </c>
      <c r="M1" s="428" t="s">
        <v>12</v>
      </c>
      <c r="N1" s="428" t="s">
        <v>13</v>
      </c>
      <c r="O1" s="428" t="s">
        <v>14</v>
      </c>
      <c r="P1" s="428" t="s">
        <v>15</v>
      </c>
      <c r="Q1" s="428" t="s">
        <v>16</v>
      </c>
      <c r="R1" s="428" t="s">
        <v>17</v>
      </c>
      <c r="S1" s="428" t="s">
        <v>18</v>
      </c>
    </row>
    <row r="2" spans="1:19" ht="159" customHeight="1">
      <c r="A2" s="429" t="s">
        <v>19</v>
      </c>
      <c r="B2" s="430" t="s">
        <v>20</v>
      </c>
      <c r="C2" s="431" t="s">
        <v>21</v>
      </c>
      <c r="D2" s="431" t="s">
        <v>22</v>
      </c>
      <c r="E2" s="431">
        <v>1</v>
      </c>
      <c r="F2" s="431" t="s">
        <v>23</v>
      </c>
      <c r="G2" s="505" t="s">
        <v>24</v>
      </c>
      <c r="H2" s="431" t="s">
        <v>25</v>
      </c>
      <c r="I2" s="432">
        <v>12576851</v>
      </c>
      <c r="J2" s="432">
        <v>12576851</v>
      </c>
      <c r="K2" s="433" t="s">
        <v>26</v>
      </c>
      <c r="L2" s="433" t="s">
        <v>27</v>
      </c>
      <c r="M2" s="433" t="s">
        <v>27</v>
      </c>
      <c r="N2" s="433" t="s">
        <v>28</v>
      </c>
      <c r="O2" s="433" t="s">
        <v>29</v>
      </c>
      <c r="P2" s="506">
        <v>3116545778</v>
      </c>
      <c r="Q2" s="434" t="s">
        <v>30</v>
      </c>
      <c r="R2" s="433" t="s">
        <v>26</v>
      </c>
      <c r="S2" s="433" t="s">
        <v>31</v>
      </c>
    </row>
    <row r="3" spans="1:19" ht="117.75">
      <c r="A3" s="435" t="s">
        <v>32</v>
      </c>
      <c r="B3" s="436" t="s">
        <v>33</v>
      </c>
      <c r="C3" s="437" t="s">
        <v>21</v>
      </c>
      <c r="D3" s="437" t="s">
        <v>34</v>
      </c>
      <c r="E3" s="437">
        <v>6</v>
      </c>
      <c r="F3" s="437" t="s">
        <v>35</v>
      </c>
      <c r="G3" s="507" t="s">
        <v>24</v>
      </c>
      <c r="H3" s="437" t="s">
        <v>25</v>
      </c>
      <c r="I3" s="438">
        <v>2749920</v>
      </c>
      <c r="J3" s="438">
        <v>2749920</v>
      </c>
      <c r="K3" s="439" t="s">
        <v>26</v>
      </c>
      <c r="L3" s="439" t="s">
        <v>27</v>
      </c>
      <c r="M3" s="439" t="s">
        <v>27</v>
      </c>
      <c r="N3" s="439" t="s">
        <v>28</v>
      </c>
      <c r="O3" s="439" t="s">
        <v>29</v>
      </c>
      <c r="P3" s="508">
        <v>3116545778</v>
      </c>
      <c r="Q3" s="439" t="s">
        <v>30</v>
      </c>
      <c r="R3" s="439" t="s">
        <v>26</v>
      </c>
      <c r="S3" s="439" t="s">
        <v>31</v>
      </c>
    </row>
    <row r="4" spans="1:19" ht="117.75">
      <c r="A4" s="435" t="s">
        <v>36</v>
      </c>
      <c r="B4" s="436" t="s">
        <v>37</v>
      </c>
      <c r="C4" s="437" t="s">
        <v>38</v>
      </c>
      <c r="D4" s="437" t="s">
        <v>39</v>
      </c>
      <c r="E4" s="437">
        <v>1</v>
      </c>
      <c r="F4" s="437" t="s">
        <v>23</v>
      </c>
      <c r="G4" s="507" t="s">
        <v>24</v>
      </c>
      <c r="H4" s="437" t="s">
        <v>25</v>
      </c>
      <c r="I4" s="438">
        <v>1190000</v>
      </c>
      <c r="J4" s="438">
        <v>1190000</v>
      </c>
      <c r="K4" s="439" t="s">
        <v>26</v>
      </c>
      <c r="L4" s="439" t="s">
        <v>27</v>
      </c>
      <c r="M4" s="439" t="s">
        <v>27</v>
      </c>
      <c r="N4" s="439" t="s">
        <v>28</v>
      </c>
      <c r="O4" s="439" t="s">
        <v>29</v>
      </c>
      <c r="P4" s="509">
        <v>3116545778</v>
      </c>
      <c r="Q4" s="439" t="s">
        <v>30</v>
      </c>
      <c r="R4" s="439" t="s">
        <v>26</v>
      </c>
      <c r="S4" s="439" t="s">
        <v>31</v>
      </c>
    </row>
    <row r="5" spans="1:19" ht="117.75">
      <c r="A5" s="435" t="s">
        <v>40</v>
      </c>
      <c r="B5" s="436" t="s">
        <v>41</v>
      </c>
      <c r="C5" s="437" t="s">
        <v>21</v>
      </c>
      <c r="D5" s="437" t="s">
        <v>22</v>
      </c>
      <c r="E5" s="437">
        <v>1</v>
      </c>
      <c r="F5" s="437" t="s">
        <v>23</v>
      </c>
      <c r="G5" s="507" t="s">
        <v>24</v>
      </c>
      <c r="H5" s="437" t="s">
        <v>25</v>
      </c>
      <c r="I5" s="438">
        <v>1980000</v>
      </c>
      <c r="J5" s="438">
        <v>1980000</v>
      </c>
      <c r="K5" s="439" t="s">
        <v>26</v>
      </c>
      <c r="L5" s="439" t="s">
        <v>27</v>
      </c>
      <c r="M5" s="439" t="s">
        <v>27</v>
      </c>
      <c r="N5" s="439" t="s">
        <v>28</v>
      </c>
      <c r="O5" s="439" t="s">
        <v>29</v>
      </c>
      <c r="P5" s="509">
        <v>3116545778</v>
      </c>
      <c r="Q5" s="439" t="s">
        <v>30</v>
      </c>
      <c r="R5" s="439" t="s">
        <v>26</v>
      </c>
      <c r="S5" s="439" t="s">
        <v>31</v>
      </c>
    </row>
    <row r="6" spans="1:19" ht="117.75">
      <c r="A6" s="435">
        <v>78111803</v>
      </c>
      <c r="B6" s="436" t="s">
        <v>42</v>
      </c>
      <c r="C6" s="437" t="s">
        <v>43</v>
      </c>
      <c r="D6" s="437" t="s">
        <v>38</v>
      </c>
      <c r="E6" s="437">
        <v>1</v>
      </c>
      <c r="F6" s="437" t="s">
        <v>23</v>
      </c>
      <c r="G6" s="507" t="s">
        <v>24</v>
      </c>
      <c r="H6" s="437" t="s">
        <v>25</v>
      </c>
      <c r="I6" s="438">
        <v>3140000</v>
      </c>
      <c r="J6" s="438">
        <v>3140000</v>
      </c>
      <c r="K6" s="439" t="s">
        <v>26</v>
      </c>
      <c r="L6" s="439" t="s">
        <v>27</v>
      </c>
      <c r="M6" s="439" t="s">
        <v>27</v>
      </c>
      <c r="N6" s="439" t="s">
        <v>28</v>
      </c>
      <c r="O6" s="439" t="s">
        <v>29</v>
      </c>
      <c r="P6" s="509">
        <v>3116545778</v>
      </c>
      <c r="Q6" s="439" t="s">
        <v>30</v>
      </c>
      <c r="R6" s="439" t="s">
        <v>26</v>
      </c>
      <c r="S6" s="439" t="s">
        <v>31</v>
      </c>
    </row>
    <row r="7" spans="1:19" ht="117.75">
      <c r="A7" s="435">
        <v>80141630</v>
      </c>
      <c r="B7" s="436" t="s">
        <v>44</v>
      </c>
      <c r="C7" s="437" t="s">
        <v>21</v>
      </c>
      <c r="D7" s="437" t="s">
        <v>21</v>
      </c>
      <c r="E7" s="437">
        <v>1</v>
      </c>
      <c r="F7" s="437" t="s">
        <v>23</v>
      </c>
      <c r="G7" s="507" t="s">
        <v>24</v>
      </c>
      <c r="H7" s="437" t="s">
        <v>25</v>
      </c>
      <c r="I7" s="438">
        <v>3769480</v>
      </c>
      <c r="J7" s="438">
        <v>3769480</v>
      </c>
      <c r="K7" s="439" t="s">
        <v>26</v>
      </c>
      <c r="L7" s="439" t="s">
        <v>27</v>
      </c>
      <c r="M7" s="439" t="s">
        <v>27</v>
      </c>
      <c r="N7" s="439" t="s">
        <v>28</v>
      </c>
      <c r="O7" s="439" t="s">
        <v>29</v>
      </c>
      <c r="P7" s="509">
        <v>3116545778</v>
      </c>
      <c r="Q7" s="439" t="s">
        <v>30</v>
      </c>
      <c r="R7" s="439" t="s">
        <v>26</v>
      </c>
      <c r="S7" s="439" t="s">
        <v>31</v>
      </c>
    </row>
    <row r="8" spans="1:19" ht="117.75">
      <c r="A8" s="435" t="s">
        <v>45</v>
      </c>
      <c r="B8" s="436" t="s">
        <v>46</v>
      </c>
      <c r="C8" s="437" t="s">
        <v>34</v>
      </c>
      <c r="D8" s="437" t="s">
        <v>47</v>
      </c>
      <c r="E8" s="437">
        <v>1</v>
      </c>
      <c r="F8" s="437" t="s">
        <v>23</v>
      </c>
      <c r="G8" s="507" t="s">
        <v>24</v>
      </c>
      <c r="H8" s="437" t="s">
        <v>25</v>
      </c>
      <c r="I8" s="438">
        <v>3263164</v>
      </c>
      <c r="J8" s="438">
        <v>3263164</v>
      </c>
      <c r="K8" s="439" t="s">
        <v>26</v>
      </c>
      <c r="L8" s="439" t="s">
        <v>27</v>
      </c>
      <c r="M8" s="439" t="s">
        <v>27</v>
      </c>
      <c r="N8" s="439" t="s">
        <v>28</v>
      </c>
      <c r="O8" s="439" t="s">
        <v>29</v>
      </c>
      <c r="P8" s="509">
        <v>3116545778</v>
      </c>
      <c r="Q8" s="439" t="s">
        <v>30</v>
      </c>
      <c r="R8" s="439" t="s">
        <v>26</v>
      </c>
      <c r="S8" s="439" t="s">
        <v>31</v>
      </c>
    </row>
    <row r="9" spans="1:19" ht="117.75">
      <c r="A9" s="440" t="s">
        <v>48</v>
      </c>
      <c r="B9" s="436" t="s">
        <v>49</v>
      </c>
      <c r="C9" s="441" t="s">
        <v>22</v>
      </c>
      <c r="D9" s="441" t="s">
        <v>43</v>
      </c>
      <c r="E9" s="441">
        <v>1</v>
      </c>
      <c r="F9" s="437" t="s">
        <v>23</v>
      </c>
      <c r="G9" s="507" t="s">
        <v>24</v>
      </c>
      <c r="H9" s="437" t="s">
        <v>25</v>
      </c>
      <c r="I9" s="438">
        <v>4877863</v>
      </c>
      <c r="J9" s="438">
        <v>4877863</v>
      </c>
      <c r="K9" s="439" t="s">
        <v>26</v>
      </c>
      <c r="L9" s="439" t="s">
        <v>27</v>
      </c>
      <c r="M9" s="439" t="s">
        <v>27</v>
      </c>
      <c r="N9" s="439" t="s">
        <v>28</v>
      </c>
      <c r="O9" s="439" t="s">
        <v>29</v>
      </c>
      <c r="P9" s="508">
        <v>3116545778</v>
      </c>
      <c r="Q9" s="439" t="s">
        <v>30</v>
      </c>
      <c r="R9" s="439" t="s">
        <v>26</v>
      </c>
      <c r="S9" s="439" t="s">
        <v>31</v>
      </c>
    </row>
    <row r="10" spans="1:19" ht="117.75">
      <c r="A10" s="430">
        <v>52131501</v>
      </c>
      <c r="B10" s="437" t="s">
        <v>50</v>
      </c>
      <c r="C10" s="442" t="s">
        <v>21</v>
      </c>
      <c r="D10" s="442" t="s">
        <v>22</v>
      </c>
      <c r="E10" s="442">
        <v>1</v>
      </c>
      <c r="F10" s="437" t="s">
        <v>23</v>
      </c>
      <c r="G10" s="507" t="s">
        <v>24</v>
      </c>
      <c r="H10" s="437" t="s">
        <v>25</v>
      </c>
      <c r="I10" s="438">
        <v>1640000</v>
      </c>
      <c r="J10" s="438">
        <v>1640000</v>
      </c>
      <c r="K10" s="439" t="s">
        <v>26</v>
      </c>
      <c r="L10" s="439" t="s">
        <v>27</v>
      </c>
      <c r="M10" s="439" t="s">
        <v>27</v>
      </c>
      <c r="N10" s="439" t="s">
        <v>28</v>
      </c>
      <c r="O10" s="439" t="s">
        <v>29</v>
      </c>
      <c r="P10" s="509">
        <v>3116545778</v>
      </c>
      <c r="Q10" s="439" t="s">
        <v>30</v>
      </c>
      <c r="R10" s="439" t="s">
        <v>26</v>
      </c>
      <c r="S10" s="439" t="s">
        <v>31</v>
      </c>
    </row>
    <row r="11" spans="1:19" ht="117.75">
      <c r="A11" s="436">
        <v>72101505</v>
      </c>
      <c r="B11" s="437" t="s">
        <v>51</v>
      </c>
      <c r="C11" s="443" t="s">
        <v>43</v>
      </c>
      <c r="D11" s="443" t="s">
        <v>38</v>
      </c>
      <c r="E11" s="443">
        <v>2</v>
      </c>
      <c r="F11" s="437" t="s">
        <v>35</v>
      </c>
      <c r="G11" s="507" t="s">
        <v>24</v>
      </c>
      <c r="H11" s="437" t="s">
        <v>25</v>
      </c>
      <c r="I11" s="438">
        <v>492840</v>
      </c>
      <c r="J11" s="438">
        <v>492840</v>
      </c>
      <c r="K11" s="439" t="s">
        <v>26</v>
      </c>
      <c r="L11" s="439" t="s">
        <v>27</v>
      </c>
      <c r="M11" s="439" t="s">
        <v>27</v>
      </c>
      <c r="N11" s="439" t="s">
        <v>28</v>
      </c>
      <c r="O11" s="439" t="s">
        <v>29</v>
      </c>
      <c r="P11" s="509">
        <v>3116545778</v>
      </c>
      <c r="Q11" s="439" t="s">
        <v>30</v>
      </c>
      <c r="R11" s="439" t="s">
        <v>26</v>
      </c>
      <c r="S11" s="439" t="s">
        <v>31</v>
      </c>
    </row>
    <row r="12" spans="1:19" ht="117.75">
      <c r="A12" s="444" t="s">
        <v>52</v>
      </c>
      <c r="B12" s="445" t="s">
        <v>53</v>
      </c>
      <c r="C12" s="443" t="s">
        <v>54</v>
      </c>
      <c r="D12" s="443" t="s">
        <v>21</v>
      </c>
      <c r="E12" s="510">
        <v>1</v>
      </c>
      <c r="F12" s="436" t="s">
        <v>23</v>
      </c>
      <c r="G12" s="507" t="s">
        <v>24</v>
      </c>
      <c r="H12" s="437" t="s">
        <v>25</v>
      </c>
      <c r="I12" s="438">
        <v>1000000</v>
      </c>
      <c r="J12" s="438">
        <v>1000000</v>
      </c>
      <c r="K12" s="439" t="s">
        <v>26</v>
      </c>
      <c r="L12" s="439" t="s">
        <v>27</v>
      </c>
      <c r="M12" s="439" t="s">
        <v>27</v>
      </c>
      <c r="N12" s="439" t="s">
        <v>28</v>
      </c>
      <c r="O12" s="439" t="s">
        <v>29</v>
      </c>
      <c r="P12" s="509">
        <v>3116545778</v>
      </c>
      <c r="Q12" s="439" t="s">
        <v>30</v>
      </c>
      <c r="R12" s="439" t="s">
        <v>26</v>
      </c>
      <c r="S12" s="439" t="s">
        <v>31</v>
      </c>
    </row>
    <row r="13" spans="1:19" ht="117.75">
      <c r="A13" s="444" t="s">
        <v>55</v>
      </c>
      <c r="B13" s="445" t="s">
        <v>56</v>
      </c>
      <c r="C13" s="443" t="s">
        <v>54</v>
      </c>
      <c r="D13" s="443" t="s">
        <v>21</v>
      </c>
      <c r="E13" s="510">
        <v>1</v>
      </c>
      <c r="F13" s="436" t="s">
        <v>23</v>
      </c>
      <c r="G13" s="507" t="s">
        <v>24</v>
      </c>
      <c r="H13" s="437" t="s">
        <v>25</v>
      </c>
      <c r="I13" s="438">
        <v>1672780</v>
      </c>
      <c r="J13" s="438">
        <v>1672780</v>
      </c>
      <c r="K13" s="439" t="s">
        <v>26</v>
      </c>
      <c r="L13" s="439" t="s">
        <v>27</v>
      </c>
      <c r="M13" s="439" t="s">
        <v>27</v>
      </c>
      <c r="N13" s="439" t="s">
        <v>28</v>
      </c>
      <c r="O13" s="439" t="s">
        <v>29</v>
      </c>
      <c r="P13" s="509">
        <v>3116545778</v>
      </c>
      <c r="Q13" s="439" t="s">
        <v>30</v>
      </c>
      <c r="R13" s="439" t="s">
        <v>26</v>
      </c>
      <c r="S13" s="439" t="s">
        <v>31</v>
      </c>
    </row>
    <row r="14" spans="1:19" ht="117.75">
      <c r="A14" s="444" t="s">
        <v>57</v>
      </c>
      <c r="B14" s="446" t="s">
        <v>58</v>
      </c>
      <c r="C14" s="443" t="s">
        <v>54</v>
      </c>
      <c r="D14" s="443" t="s">
        <v>21</v>
      </c>
      <c r="E14" s="510">
        <v>1</v>
      </c>
      <c r="F14" s="436" t="s">
        <v>23</v>
      </c>
      <c r="G14" s="507" t="s">
        <v>24</v>
      </c>
      <c r="H14" s="437" t="s">
        <v>25</v>
      </c>
      <c r="I14" s="438">
        <v>6790000</v>
      </c>
      <c r="J14" s="438">
        <v>6790000</v>
      </c>
      <c r="K14" s="439" t="s">
        <v>26</v>
      </c>
      <c r="L14" s="439" t="s">
        <v>27</v>
      </c>
      <c r="M14" s="439" t="s">
        <v>27</v>
      </c>
      <c r="N14" s="439" t="s">
        <v>28</v>
      </c>
      <c r="O14" s="439" t="s">
        <v>29</v>
      </c>
      <c r="P14" s="509">
        <v>3116545778</v>
      </c>
      <c r="Q14" s="439" t="s">
        <v>30</v>
      </c>
      <c r="R14" s="439" t="s">
        <v>26</v>
      </c>
      <c r="S14" s="439" t="s">
        <v>31</v>
      </c>
    </row>
  </sheetData>
  <hyperlinks>
    <hyperlink ref="Q2" r:id="rId1" xr:uid="{CD99D3EE-068D-4A1C-A52E-F6567C5EDC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topLeftCell="A35" zoomScale="177" workbookViewId="0">
      <selection activeCell="F71" sqref="F71"/>
    </sheetView>
  </sheetViews>
  <sheetFormatPr defaultColWidth="35.7109375" defaultRowHeight="57" customHeight="1"/>
  <cols>
    <col min="1" max="1" width="9.5703125" style="327" customWidth="1"/>
    <col min="2" max="2" width="24.5703125" style="327" customWidth="1"/>
    <col min="3" max="3" width="15.7109375" style="327" customWidth="1"/>
    <col min="4" max="4" width="21.5703125" style="352" customWidth="1"/>
    <col min="5" max="5" width="9.85546875" style="327" customWidth="1"/>
    <col min="6" max="16384" width="35.7109375" style="327"/>
  </cols>
  <sheetData>
    <row r="1" spans="1:5" ht="21" customHeight="1">
      <c r="A1" s="447" t="s">
        <v>59</v>
      </c>
      <c r="B1" s="447"/>
      <c r="C1" s="447"/>
      <c r="D1" s="447"/>
      <c r="E1" s="447"/>
    </row>
    <row r="2" spans="1:5" s="328" customFormat="1" ht="57" customHeight="1">
      <c r="A2" s="324" t="s">
        <v>60</v>
      </c>
      <c r="B2" s="325" t="s">
        <v>61</v>
      </c>
      <c r="C2" s="324" t="s">
        <v>62</v>
      </c>
      <c r="D2" s="324" t="s">
        <v>63</v>
      </c>
      <c r="E2" s="326" t="s">
        <v>64</v>
      </c>
    </row>
    <row r="3" spans="1:5" ht="57" customHeight="1">
      <c r="A3" s="329">
        <v>100</v>
      </c>
      <c r="B3" s="330" t="s">
        <v>65</v>
      </c>
      <c r="C3" s="331" t="s">
        <v>66</v>
      </c>
      <c r="D3" s="332" t="s">
        <v>67</v>
      </c>
      <c r="E3" s="333">
        <v>1190000</v>
      </c>
    </row>
    <row r="4" spans="1:5" ht="57" customHeight="1">
      <c r="A4" s="329">
        <v>100</v>
      </c>
      <c r="B4" s="334" t="s">
        <v>68</v>
      </c>
      <c r="C4" s="335" t="s">
        <v>69</v>
      </c>
      <c r="D4" s="332" t="s">
        <v>70</v>
      </c>
      <c r="E4" s="333">
        <v>450000</v>
      </c>
    </row>
    <row r="5" spans="1:5" ht="57" customHeight="1">
      <c r="A5" s="329">
        <v>230</v>
      </c>
      <c r="B5" s="330" t="s">
        <v>71</v>
      </c>
      <c r="C5" s="331" t="s">
        <v>72</v>
      </c>
      <c r="D5" s="332" t="s">
        <v>73</v>
      </c>
      <c r="E5" s="336">
        <v>2140000</v>
      </c>
    </row>
    <row r="6" spans="1:5" ht="57" customHeight="1">
      <c r="A6" s="329">
        <v>100</v>
      </c>
      <c r="B6" s="330" t="s">
        <v>71</v>
      </c>
      <c r="C6" s="331" t="s">
        <v>72</v>
      </c>
      <c r="D6" s="332" t="s">
        <v>74</v>
      </c>
      <c r="E6" s="333">
        <v>2100000</v>
      </c>
    </row>
    <row r="7" spans="1:5" ht="57" customHeight="1">
      <c r="A7" s="329">
        <v>230</v>
      </c>
      <c r="B7" s="337" t="s">
        <v>75</v>
      </c>
      <c r="C7" s="338" t="s">
        <v>76</v>
      </c>
      <c r="D7" s="332" t="s">
        <v>77</v>
      </c>
      <c r="E7" s="336">
        <v>640000</v>
      </c>
    </row>
    <row r="8" spans="1:5" ht="57" customHeight="1">
      <c r="A8" s="329">
        <v>230</v>
      </c>
      <c r="B8" s="334" t="s">
        <v>78</v>
      </c>
      <c r="C8" s="335" t="s">
        <v>79</v>
      </c>
      <c r="D8" s="332" t="s">
        <v>80</v>
      </c>
      <c r="E8" s="336">
        <v>120000</v>
      </c>
    </row>
    <row r="9" spans="1:5" ht="57" customHeight="1">
      <c r="A9" s="329">
        <v>230</v>
      </c>
      <c r="B9" s="337" t="s">
        <v>81</v>
      </c>
      <c r="C9" s="338" t="s">
        <v>82</v>
      </c>
      <c r="D9" s="332" t="s">
        <v>83</v>
      </c>
      <c r="E9" s="336">
        <v>2587500</v>
      </c>
    </row>
    <row r="10" spans="1:5" ht="57" customHeight="1">
      <c r="A10" s="329">
        <v>100</v>
      </c>
      <c r="B10" s="337" t="s">
        <v>84</v>
      </c>
      <c r="C10" s="338" t="s">
        <v>82</v>
      </c>
      <c r="D10" s="332" t="s">
        <v>85</v>
      </c>
      <c r="E10" s="333">
        <v>412500</v>
      </c>
    </row>
    <row r="11" spans="1:5" ht="57" customHeight="1">
      <c r="A11" s="329">
        <v>230</v>
      </c>
      <c r="B11" s="334" t="s">
        <v>86</v>
      </c>
      <c r="C11" s="335" t="s">
        <v>87</v>
      </c>
      <c r="D11" s="332" t="s">
        <v>88</v>
      </c>
      <c r="E11" s="336">
        <v>4089920</v>
      </c>
    </row>
    <row r="12" spans="1:5" ht="57" customHeight="1">
      <c r="A12" s="329">
        <v>230</v>
      </c>
      <c r="B12" s="330" t="s">
        <v>89</v>
      </c>
      <c r="C12" s="331" t="s">
        <v>90</v>
      </c>
      <c r="D12" s="332" t="s">
        <v>91</v>
      </c>
      <c r="E12" s="336">
        <v>1640000</v>
      </c>
    </row>
    <row r="13" spans="1:5" ht="57" customHeight="1">
      <c r="A13" s="329">
        <v>100</v>
      </c>
      <c r="B13" s="330" t="s">
        <v>92</v>
      </c>
      <c r="C13" s="331" t="s">
        <v>93</v>
      </c>
      <c r="D13" s="332" t="s">
        <v>94</v>
      </c>
      <c r="E13" s="333">
        <v>150000</v>
      </c>
    </row>
    <row r="14" spans="1:5" ht="57" customHeight="1">
      <c r="A14" s="329">
        <v>100</v>
      </c>
      <c r="B14" s="330" t="s">
        <v>95</v>
      </c>
      <c r="C14" s="331" t="s">
        <v>96</v>
      </c>
      <c r="D14" s="332" t="s">
        <v>97</v>
      </c>
      <c r="E14" s="333">
        <v>560000</v>
      </c>
    </row>
    <row r="15" spans="1:5" ht="57" customHeight="1">
      <c r="A15" s="329">
        <v>230</v>
      </c>
      <c r="B15" s="339" t="s">
        <v>98</v>
      </c>
      <c r="C15" s="340" t="s">
        <v>99</v>
      </c>
      <c r="D15" s="332" t="s">
        <v>100</v>
      </c>
      <c r="E15" s="336">
        <v>1350000</v>
      </c>
    </row>
    <row r="16" spans="1:5" ht="57" customHeight="1">
      <c r="A16" s="329">
        <v>230</v>
      </c>
      <c r="B16" s="339" t="s">
        <v>101</v>
      </c>
      <c r="C16" s="340" t="s">
        <v>102</v>
      </c>
      <c r="D16" s="332" t="s">
        <v>103</v>
      </c>
      <c r="E16" s="336">
        <v>441000</v>
      </c>
    </row>
    <row r="17" spans="1:5" ht="57" customHeight="1">
      <c r="A17" s="329">
        <v>230</v>
      </c>
      <c r="B17" s="339" t="s">
        <v>104</v>
      </c>
      <c r="C17" s="340" t="s">
        <v>105</v>
      </c>
      <c r="D17" s="332" t="s">
        <v>106</v>
      </c>
      <c r="E17" s="336">
        <v>250000</v>
      </c>
    </row>
    <row r="18" spans="1:5" ht="57" customHeight="1">
      <c r="A18" s="329">
        <v>230</v>
      </c>
      <c r="B18" s="341" t="s">
        <v>107</v>
      </c>
      <c r="C18" s="340" t="s">
        <v>108</v>
      </c>
      <c r="D18" s="332" t="s">
        <v>109</v>
      </c>
      <c r="E18" s="336">
        <v>900000</v>
      </c>
    </row>
    <row r="19" spans="1:5" ht="57" customHeight="1">
      <c r="A19" s="329">
        <v>230</v>
      </c>
      <c r="B19" s="342" t="s">
        <v>110</v>
      </c>
      <c r="C19" s="340" t="s">
        <v>111</v>
      </c>
      <c r="D19" s="332" t="s">
        <v>112</v>
      </c>
      <c r="E19" s="336">
        <v>120000</v>
      </c>
    </row>
    <row r="20" spans="1:5" ht="57" customHeight="1">
      <c r="A20" s="343">
        <v>230</v>
      </c>
      <c r="B20" s="339" t="s">
        <v>113</v>
      </c>
      <c r="C20" s="340" t="s">
        <v>114</v>
      </c>
      <c r="D20" s="332" t="s">
        <v>115</v>
      </c>
      <c r="E20" s="336">
        <v>20230</v>
      </c>
    </row>
    <row r="21" spans="1:5" ht="57" customHeight="1">
      <c r="A21" s="343">
        <v>230</v>
      </c>
      <c r="B21" s="339" t="s">
        <v>116</v>
      </c>
      <c r="C21" s="340" t="s">
        <v>117</v>
      </c>
      <c r="D21" s="332" t="s">
        <v>118</v>
      </c>
      <c r="E21" s="336">
        <v>101150</v>
      </c>
    </row>
    <row r="22" spans="1:5" ht="57" customHeight="1">
      <c r="A22" s="343">
        <v>230</v>
      </c>
      <c r="B22" s="339" t="s">
        <v>119</v>
      </c>
      <c r="C22" s="340" t="s">
        <v>120</v>
      </c>
      <c r="D22" s="332" t="s">
        <v>121</v>
      </c>
      <c r="E22" s="336">
        <v>357000</v>
      </c>
    </row>
    <row r="23" spans="1:5" ht="57" customHeight="1">
      <c r="A23" s="343">
        <v>230</v>
      </c>
      <c r="B23" s="339" t="s">
        <v>122</v>
      </c>
      <c r="C23" s="340" t="s">
        <v>123</v>
      </c>
      <c r="D23" s="332" t="s">
        <v>124</v>
      </c>
      <c r="E23" s="336">
        <v>749700</v>
      </c>
    </row>
    <row r="24" spans="1:5" ht="57" customHeight="1">
      <c r="A24" s="343">
        <v>230</v>
      </c>
      <c r="B24" s="339" t="s">
        <v>125</v>
      </c>
      <c r="C24" s="340" t="s">
        <v>126</v>
      </c>
      <c r="D24" s="332" t="s">
        <v>127</v>
      </c>
      <c r="E24" s="336">
        <v>1151050</v>
      </c>
    </row>
    <row r="25" spans="1:5" ht="57" customHeight="1">
      <c r="A25" s="343">
        <v>230</v>
      </c>
      <c r="B25" s="339" t="s">
        <v>128</v>
      </c>
      <c r="C25" s="340" t="s">
        <v>129</v>
      </c>
      <c r="D25" s="332" t="s">
        <v>130</v>
      </c>
      <c r="E25" s="336">
        <v>89250</v>
      </c>
    </row>
    <row r="26" spans="1:5" ht="57" customHeight="1">
      <c r="A26" s="343">
        <v>230</v>
      </c>
      <c r="B26" s="339" t="s">
        <v>131</v>
      </c>
      <c r="C26" s="340" t="s">
        <v>132</v>
      </c>
      <c r="D26" s="332" t="s">
        <v>133</v>
      </c>
      <c r="E26" s="336">
        <v>505740</v>
      </c>
    </row>
    <row r="27" spans="1:5" ht="57" customHeight="1">
      <c r="A27" s="343">
        <v>230</v>
      </c>
      <c r="B27" s="339" t="s">
        <v>134</v>
      </c>
      <c r="C27" s="340" t="s">
        <v>135</v>
      </c>
      <c r="D27" s="332" t="s">
        <v>136</v>
      </c>
      <c r="E27" s="336">
        <v>480000</v>
      </c>
    </row>
    <row r="28" spans="1:5" ht="57" customHeight="1">
      <c r="A28" s="343">
        <v>230</v>
      </c>
      <c r="B28" s="339" t="s">
        <v>137</v>
      </c>
      <c r="C28" s="340" t="s">
        <v>138</v>
      </c>
      <c r="D28" s="332" t="s">
        <v>139</v>
      </c>
      <c r="E28" s="336">
        <v>118750</v>
      </c>
    </row>
    <row r="29" spans="1:5" ht="57" customHeight="1">
      <c r="A29" s="343">
        <v>230</v>
      </c>
      <c r="B29" s="339" t="s">
        <v>140</v>
      </c>
      <c r="C29" s="340" t="s">
        <v>141</v>
      </c>
      <c r="D29" s="332" t="s">
        <v>142</v>
      </c>
      <c r="E29" s="336">
        <v>406980</v>
      </c>
    </row>
    <row r="30" spans="1:5" ht="57" customHeight="1">
      <c r="A30" s="343">
        <v>230</v>
      </c>
      <c r="B30" s="339" t="s">
        <v>143</v>
      </c>
      <c r="C30" s="340" t="s">
        <v>144</v>
      </c>
      <c r="D30" s="332" t="s">
        <v>145</v>
      </c>
      <c r="E30" s="336">
        <v>2570400</v>
      </c>
    </row>
    <row r="31" spans="1:5" ht="57" customHeight="1">
      <c r="A31" s="343">
        <v>230</v>
      </c>
      <c r="B31" s="339" t="s">
        <v>146</v>
      </c>
      <c r="C31" s="340" t="s">
        <v>147</v>
      </c>
      <c r="D31" s="332" t="s">
        <v>148</v>
      </c>
      <c r="E31" s="336">
        <v>47600</v>
      </c>
    </row>
    <row r="32" spans="1:5" ht="57" customHeight="1">
      <c r="A32" s="343">
        <v>230</v>
      </c>
      <c r="B32" s="339" t="s">
        <v>149</v>
      </c>
      <c r="C32" s="340" t="s">
        <v>150</v>
      </c>
      <c r="D32" s="332" t="s">
        <v>151</v>
      </c>
      <c r="E32" s="336">
        <v>172550</v>
      </c>
    </row>
    <row r="33" spans="1:5" ht="57" customHeight="1">
      <c r="A33" s="343">
        <v>230</v>
      </c>
      <c r="B33" s="339" t="s">
        <v>152</v>
      </c>
      <c r="C33" s="340" t="s">
        <v>153</v>
      </c>
      <c r="D33" s="332" t="s">
        <v>154</v>
      </c>
      <c r="E33" s="336">
        <v>150000</v>
      </c>
    </row>
    <row r="34" spans="1:5" ht="57" customHeight="1">
      <c r="A34" s="343">
        <v>230</v>
      </c>
      <c r="B34" s="339" t="s">
        <v>155</v>
      </c>
      <c r="C34" s="340" t="s">
        <v>156</v>
      </c>
      <c r="D34" s="332" t="s">
        <v>157</v>
      </c>
      <c r="E34" s="336">
        <v>327250</v>
      </c>
    </row>
    <row r="35" spans="1:5" ht="57" customHeight="1">
      <c r="A35" s="343">
        <v>230</v>
      </c>
      <c r="B35" s="339" t="s">
        <v>158</v>
      </c>
      <c r="C35" s="340" t="s">
        <v>159</v>
      </c>
      <c r="D35" s="332" t="s">
        <v>160</v>
      </c>
      <c r="E35" s="336">
        <v>52360</v>
      </c>
    </row>
    <row r="36" spans="1:5" ht="57" customHeight="1">
      <c r="A36" s="343">
        <v>230</v>
      </c>
      <c r="B36" s="339" t="s">
        <v>161</v>
      </c>
      <c r="C36" s="340" t="s">
        <v>162</v>
      </c>
      <c r="D36" s="332" t="s">
        <v>163</v>
      </c>
      <c r="E36" s="336">
        <v>47020</v>
      </c>
    </row>
    <row r="37" spans="1:5" ht="57" customHeight="1">
      <c r="A37" s="343">
        <v>230</v>
      </c>
      <c r="B37" s="339" t="s">
        <v>164</v>
      </c>
      <c r="C37" s="340" t="s">
        <v>165</v>
      </c>
      <c r="D37" s="332" t="s">
        <v>166</v>
      </c>
      <c r="E37" s="336">
        <v>228000</v>
      </c>
    </row>
    <row r="38" spans="1:5" ht="57" customHeight="1">
      <c r="A38" s="343">
        <v>230</v>
      </c>
      <c r="B38" s="339" t="s">
        <v>167</v>
      </c>
      <c r="C38" s="340" t="s">
        <v>168</v>
      </c>
      <c r="D38" s="332" t="s">
        <v>169</v>
      </c>
      <c r="E38" s="336">
        <v>227801</v>
      </c>
    </row>
    <row r="39" spans="1:5" ht="57" customHeight="1">
      <c r="A39" s="343">
        <v>230</v>
      </c>
      <c r="B39" s="339" t="s">
        <v>170</v>
      </c>
      <c r="C39" s="340" t="s">
        <v>171</v>
      </c>
      <c r="D39" s="332" t="s">
        <v>172</v>
      </c>
      <c r="E39" s="336">
        <v>12000</v>
      </c>
    </row>
    <row r="40" spans="1:5" ht="57" customHeight="1">
      <c r="A40" s="343">
        <v>230</v>
      </c>
      <c r="B40" s="339" t="s">
        <v>173</v>
      </c>
      <c r="C40" s="340" t="s">
        <v>174</v>
      </c>
      <c r="D40" s="332" t="s">
        <v>175</v>
      </c>
      <c r="E40" s="336">
        <v>42840</v>
      </c>
    </row>
    <row r="41" spans="1:5" ht="57" customHeight="1">
      <c r="A41" s="343">
        <v>230</v>
      </c>
      <c r="B41" s="339" t="s">
        <v>176</v>
      </c>
      <c r="C41" s="340" t="s">
        <v>177</v>
      </c>
      <c r="D41" s="332" t="s">
        <v>178</v>
      </c>
      <c r="E41" s="336">
        <v>172550</v>
      </c>
    </row>
    <row r="42" spans="1:5" ht="57" customHeight="1">
      <c r="A42" s="343">
        <v>230</v>
      </c>
      <c r="B42" s="339" t="s">
        <v>179</v>
      </c>
      <c r="C42" s="340" t="s">
        <v>180</v>
      </c>
      <c r="D42" s="332" t="s">
        <v>181</v>
      </c>
      <c r="E42" s="336">
        <v>83300</v>
      </c>
    </row>
    <row r="43" spans="1:5" ht="57" customHeight="1">
      <c r="A43" s="343">
        <v>230</v>
      </c>
      <c r="B43" s="339" t="s">
        <v>182</v>
      </c>
      <c r="C43" s="340" t="s">
        <v>183</v>
      </c>
      <c r="D43" s="332" t="s">
        <v>184</v>
      </c>
      <c r="E43" s="336">
        <v>80920</v>
      </c>
    </row>
    <row r="44" spans="1:5" ht="57" customHeight="1" thickBot="1">
      <c r="A44" s="344">
        <v>230</v>
      </c>
      <c r="B44" s="344" t="s">
        <v>185</v>
      </c>
      <c r="C44" s="340" t="s">
        <v>186</v>
      </c>
      <c r="D44" s="360" t="s">
        <v>187</v>
      </c>
      <c r="E44" s="357">
        <v>263164</v>
      </c>
    </row>
    <row r="45" spans="1:5" ht="57" customHeight="1" thickBot="1">
      <c r="A45" s="353"/>
      <c r="B45" s="353"/>
      <c r="C45" s="354"/>
      <c r="D45" s="361" t="s">
        <v>188</v>
      </c>
      <c r="E45" s="362">
        <f>SUM(E3:E44)</f>
        <v>27598525</v>
      </c>
    </row>
    <row r="46" spans="1:5" ht="57" customHeight="1">
      <c r="A46" s="447" t="s">
        <v>189</v>
      </c>
      <c r="B46" s="447"/>
      <c r="C46" s="447"/>
      <c r="D46" s="447"/>
      <c r="E46" s="447"/>
    </row>
    <row r="47" spans="1:5" s="328" customFormat="1" ht="57" customHeight="1">
      <c r="A47" s="324" t="s">
        <v>60</v>
      </c>
      <c r="B47" s="325" t="s">
        <v>61</v>
      </c>
      <c r="C47" s="324" t="s">
        <v>62</v>
      </c>
      <c r="D47" s="324" t="s">
        <v>63</v>
      </c>
      <c r="E47" s="326" t="s">
        <v>64</v>
      </c>
    </row>
    <row r="48" spans="1:5" ht="57" customHeight="1">
      <c r="A48" s="345">
        <v>230</v>
      </c>
      <c r="B48" s="346" t="s">
        <v>190</v>
      </c>
      <c r="C48" s="347" t="s">
        <v>191</v>
      </c>
      <c r="D48" s="332" t="s">
        <v>192</v>
      </c>
      <c r="E48" s="333">
        <v>500000</v>
      </c>
    </row>
    <row r="49" spans="1:5" ht="57" customHeight="1">
      <c r="A49" s="345">
        <v>230</v>
      </c>
      <c r="B49" s="346" t="s">
        <v>193</v>
      </c>
      <c r="C49" s="347" t="s">
        <v>194</v>
      </c>
      <c r="D49" s="332" t="s">
        <v>195</v>
      </c>
      <c r="E49" s="333">
        <v>3140000</v>
      </c>
    </row>
    <row r="50" spans="1:5" ht="57" customHeight="1">
      <c r="A50" s="345">
        <v>230</v>
      </c>
      <c r="B50" s="348" t="s">
        <v>196</v>
      </c>
      <c r="C50" s="347" t="s">
        <v>197</v>
      </c>
      <c r="D50" s="332" t="s">
        <v>198</v>
      </c>
      <c r="E50" s="333">
        <v>2679880</v>
      </c>
    </row>
    <row r="51" spans="1:5" ht="57" customHeight="1">
      <c r="A51" s="345">
        <v>230</v>
      </c>
      <c r="B51" s="346" t="s">
        <v>199</v>
      </c>
      <c r="C51" s="347" t="s">
        <v>200</v>
      </c>
      <c r="D51" s="332" t="s">
        <v>201</v>
      </c>
      <c r="E51" s="333">
        <v>328334</v>
      </c>
    </row>
    <row r="52" spans="1:5" ht="57" customHeight="1">
      <c r="A52" s="345">
        <v>230</v>
      </c>
      <c r="B52" s="346" t="s">
        <v>202</v>
      </c>
      <c r="C52" s="347" t="s">
        <v>203</v>
      </c>
      <c r="D52" s="332" t="s">
        <v>204</v>
      </c>
      <c r="E52" s="333">
        <v>233240</v>
      </c>
    </row>
    <row r="53" spans="1:5" ht="57" customHeight="1">
      <c r="A53" s="345">
        <v>230</v>
      </c>
      <c r="B53" s="348" t="s">
        <v>205</v>
      </c>
      <c r="C53" s="347" t="s">
        <v>206</v>
      </c>
      <c r="D53" s="332" t="s">
        <v>207</v>
      </c>
      <c r="E53" s="333">
        <v>764575</v>
      </c>
    </row>
    <row r="54" spans="1:5" ht="57" customHeight="1">
      <c r="A54" s="345">
        <v>230</v>
      </c>
      <c r="B54" s="348" t="s">
        <v>208</v>
      </c>
      <c r="C54" s="347" t="s">
        <v>209</v>
      </c>
      <c r="D54" s="332" t="s">
        <v>210</v>
      </c>
      <c r="E54" s="333">
        <v>142800</v>
      </c>
    </row>
    <row r="55" spans="1:5" ht="57" customHeight="1">
      <c r="A55" s="345">
        <v>230</v>
      </c>
      <c r="B55" s="348" t="s">
        <v>211</v>
      </c>
      <c r="C55" s="347" t="s">
        <v>212</v>
      </c>
      <c r="D55" s="332" t="s">
        <v>213</v>
      </c>
      <c r="E55" s="333">
        <v>180880</v>
      </c>
    </row>
    <row r="56" spans="1:5" ht="57" customHeight="1">
      <c r="A56" s="345">
        <v>230</v>
      </c>
      <c r="B56" s="348" t="s">
        <v>214</v>
      </c>
      <c r="C56" s="347" t="s">
        <v>215</v>
      </c>
      <c r="D56" s="332" t="s">
        <v>216</v>
      </c>
      <c r="E56" s="333">
        <v>890279</v>
      </c>
    </row>
    <row r="57" spans="1:5" ht="57" customHeight="1">
      <c r="A57" s="345">
        <v>230</v>
      </c>
      <c r="B57" s="348" t="s">
        <v>217</v>
      </c>
      <c r="C57" s="347" t="s">
        <v>218</v>
      </c>
      <c r="D57" s="332" t="s">
        <v>219</v>
      </c>
      <c r="E57" s="333">
        <v>231455</v>
      </c>
    </row>
    <row r="58" spans="1:5" ht="57" customHeight="1">
      <c r="A58" s="345">
        <v>230</v>
      </c>
      <c r="B58" s="348" t="s">
        <v>220</v>
      </c>
      <c r="C58" s="347" t="s">
        <v>221</v>
      </c>
      <c r="D58" s="332" t="s">
        <v>222</v>
      </c>
      <c r="E58" s="333">
        <v>261800</v>
      </c>
    </row>
    <row r="59" spans="1:5" ht="57" customHeight="1">
      <c r="A59" s="345">
        <v>230</v>
      </c>
      <c r="B59" s="346" t="s">
        <v>223</v>
      </c>
      <c r="C59" s="347" t="s">
        <v>224</v>
      </c>
      <c r="D59" s="332" t="s">
        <v>225</v>
      </c>
      <c r="E59" s="333">
        <v>190400</v>
      </c>
    </row>
    <row r="60" spans="1:5" ht="57" customHeight="1">
      <c r="A60" s="345">
        <v>230</v>
      </c>
      <c r="B60" s="346" t="s">
        <v>226</v>
      </c>
      <c r="C60" s="347" t="s">
        <v>227</v>
      </c>
      <c r="D60" s="332" t="s">
        <v>228</v>
      </c>
      <c r="E60" s="333">
        <v>261800</v>
      </c>
    </row>
    <row r="61" spans="1:5" ht="57" customHeight="1">
      <c r="A61" s="345">
        <v>230</v>
      </c>
      <c r="B61" s="349" t="s">
        <v>229</v>
      </c>
      <c r="C61" s="347" t="s">
        <v>230</v>
      </c>
      <c r="D61" s="332" t="s">
        <v>231</v>
      </c>
      <c r="E61" s="333">
        <v>232050</v>
      </c>
    </row>
    <row r="62" spans="1:5" ht="57" customHeight="1">
      <c r="A62" s="329">
        <v>230</v>
      </c>
      <c r="B62" s="330" t="s">
        <v>232</v>
      </c>
      <c r="C62" s="347" t="s">
        <v>233</v>
      </c>
      <c r="D62" s="332" t="s">
        <v>234</v>
      </c>
      <c r="E62" s="333">
        <v>2550000</v>
      </c>
    </row>
    <row r="63" spans="1:5" ht="57" customHeight="1">
      <c r="A63" s="345">
        <v>230</v>
      </c>
      <c r="B63" s="349" t="s">
        <v>235</v>
      </c>
      <c r="C63" s="347" t="s">
        <v>236</v>
      </c>
      <c r="D63" s="332" t="s">
        <v>237</v>
      </c>
      <c r="E63" s="333">
        <v>1672780</v>
      </c>
    </row>
    <row r="64" spans="1:5" ht="57" customHeight="1">
      <c r="A64" s="345">
        <v>230</v>
      </c>
      <c r="B64" s="350" t="s">
        <v>238</v>
      </c>
      <c r="C64" s="351" t="s">
        <v>239</v>
      </c>
      <c r="D64" s="332" t="s">
        <v>240</v>
      </c>
      <c r="E64" s="333">
        <v>969600</v>
      </c>
    </row>
    <row r="65" spans="1:6" ht="57" customHeight="1">
      <c r="A65" s="345">
        <v>230</v>
      </c>
      <c r="B65" s="350" t="s">
        <v>241</v>
      </c>
      <c r="C65" s="347" t="s">
        <v>150</v>
      </c>
      <c r="D65" s="332" t="s">
        <v>242</v>
      </c>
      <c r="E65" s="333">
        <v>680000</v>
      </c>
    </row>
    <row r="66" spans="1:6" ht="57" customHeight="1">
      <c r="A66" s="329">
        <v>230</v>
      </c>
      <c r="B66" s="350" t="s">
        <v>243</v>
      </c>
      <c r="C66" s="347" t="s">
        <v>244</v>
      </c>
      <c r="D66" s="332" t="s">
        <v>245</v>
      </c>
      <c r="E66" s="333">
        <v>1000000</v>
      </c>
    </row>
    <row r="67" spans="1:6" ht="57" customHeight="1">
      <c r="A67" s="329">
        <v>230</v>
      </c>
      <c r="B67" s="350" t="s">
        <v>246</v>
      </c>
      <c r="C67" s="347" t="s">
        <v>247</v>
      </c>
      <c r="D67" s="332" t="s">
        <v>248</v>
      </c>
      <c r="E67" s="333">
        <v>922250</v>
      </c>
    </row>
    <row r="68" spans="1:6" ht="57" customHeight="1" thickBot="1">
      <c r="A68" s="329">
        <v>230</v>
      </c>
      <c r="B68" s="350" t="s">
        <v>249</v>
      </c>
      <c r="C68" s="347" t="s">
        <v>250</v>
      </c>
      <c r="D68" s="356" t="s">
        <v>251</v>
      </c>
      <c r="E68" s="357">
        <v>922250</v>
      </c>
    </row>
    <row r="69" spans="1:6" ht="57" customHeight="1" thickBot="1">
      <c r="D69" s="358" t="s">
        <v>252</v>
      </c>
      <c r="E69" s="359">
        <f>SUM(E48:E68)</f>
        <v>18754373</v>
      </c>
    </row>
    <row r="70" spans="1:6" ht="57" customHeight="1">
      <c r="F70" s="355">
        <f>+E69+E45</f>
        <v>46352898</v>
      </c>
    </row>
  </sheetData>
  <mergeCells count="2">
    <mergeCell ref="A46:E46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opLeftCell="H1" zoomScale="112" zoomScaleNormal="112" workbookViewId="0">
      <selection activeCell="O11" sqref="O11"/>
    </sheetView>
  </sheetViews>
  <sheetFormatPr defaultColWidth="11.42578125" defaultRowHeight="12.75"/>
  <cols>
    <col min="1" max="1" width="12.42578125" style="1" customWidth="1"/>
    <col min="2" max="2" width="9" style="1" customWidth="1"/>
    <col min="3" max="3" width="10.28515625" style="1" bestFit="1" customWidth="1"/>
    <col min="4" max="4" width="10.7109375" style="1" bestFit="1" customWidth="1"/>
    <col min="5" max="5" width="10.5703125" style="1" bestFit="1" customWidth="1"/>
    <col min="6" max="6" width="10.42578125" style="1" bestFit="1" customWidth="1"/>
    <col min="7" max="7" width="11.28515625" style="1" bestFit="1" customWidth="1"/>
    <col min="8" max="10" width="10.5703125" style="1" bestFit="1" customWidth="1"/>
    <col min="11" max="11" width="12.42578125" style="1" bestFit="1" customWidth="1"/>
    <col min="12" max="12" width="17.42578125" style="1" customWidth="1"/>
    <col min="13" max="13" width="16.5703125" style="1" customWidth="1"/>
    <col min="14" max="14" width="11.140625" style="1" bestFit="1" customWidth="1"/>
    <col min="15" max="15" width="9.140625" style="1" customWidth="1"/>
    <col min="16" max="16" width="18.7109375" style="1" customWidth="1"/>
    <col min="17" max="17" width="12.140625" style="1" bestFit="1" customWidth="1"/>
    <col min="18" max="18" width="19.5703125" style="1" customWidth="1"/>
    <col min="19" max="19" width="12.85546875" style="1" customWidth="1"/>
    <col min="20" max="16384" width="11.42578125" style="1"/>
  </cols>
  <sheetData>
    <row r="1" spans="1:19" ht="30" customHeight="1">
      <c r="A1" s="448" t="s">
        <v>253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</row>
    <row r="2" spans="1:19" ht="12.75" customHeight="1">
      <c r="A2" s="449" t="s">
        <v>254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50" t="s">
        <v>255</v>
      </c>
      <c r="M2" s="451"/>
      <c r="N2" s="451"/>
      <c r="O2" s="451"/>
      <c r="P2" s="451"/>
      <c r="Q2" s="451"/>
      <c r="R2" s="451"/>
      <c r="S2" s="452"/>
    </row>
    <row r="3" spans="1:19">
      <c r="A3" s="2" t="s">
        <v>256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  <c r="S3" s="2">
        <v>18</v>
      </c>
    </row>
    <row r="4" spans="1:19" ht="78" customHeight="1">
      <c r="A4" s="3" t="s">
        <v>257</v>
      </c>
      <c r="B4" s="4" t="s">
        <v>258</v>
      </c>
      <c r="C4" s="4" t="s">
        <v>259</v>
      </c>
      <c r="D4" s="4" t="s">
        <v>260</v>
      </c>
      <c r="E4" s="4" t="s">
        <v>261</v>
      </c>
      <c r="F4" s="4" t="s">
        <v>262</v>
      </c>
      <c r="G4" s="4" t="s">
        <v>263</v>
      </c>
      <c r="H4" s="4" t="s">
        <v>264</v>
      </c>
      <c r="I4" s="4" t="s">
        <v>265</v>
      </c>
      <c r="J4" s="4" t="s">
        <v>266</v>
      </c>
      <c r="K4" s="4" t="s">
        <v>267</v>
      </c>
      <c r="L4" s="5" t="s">
        <v>268</v>
      </c>
      <c r="M4" s="4" t="s">
        <v>269</v>
      </c>
      <c r="N4" s="4" t="s">
        <v>270</v>
      </c>
      <c r="O4" s="4" t="s">
        <v>271</v>
      </c>
      <c r="P4" s="6" t="s">
        <v>272</v>
      </c>
      <c r="Q4" s="4" t="s">
        <v>273</v>
      </c>
      <c r="R4" s="4" t="s">
        <v>274</v>
      </c>
      <c r="S4" s="4" t="s">
        <v>275</v>
      </c>
    </row>
    <row r="5" spans="1:19" ht="42" customHeight="1">
      <c r="A5" s="3" t="s">
        <v>276</v>
      </c>
      <c r="B5" s="2">
        <v>1</v>
      </c>
      <c r="C5" s="2">
        <v>1</v>
      </c>
      <c r="D5" s="2">
        <v>1</v>
      </c>
      <c r="E5" s="2">
        <v>2</v>
      </c>
      <c r="F5" s="2">
        <v>2</v>
      </c>
      <c r="G5" s="2">
        <v>3</v>
      </c>
      <c r="H5" s="2">
        <v>2</v>
      </c>
      <c r="I5" s="2">
        <v>2</v>
      </c>
      <c r="J5" s="2">
        <v>2</v>
      </c>
      <c r="K5" s="7">
        <v>2</v>
      </c>
      <c r="L5" s="8">
        <v>7</v>
      </c>
      <c r="M5" s="9">
        <v>7</v>
      </c>
      <c r="N5" s="2">
        <v>2</v>
      </c>
      <c r="O5" s="2">
        <v>1</v>
      </c>
      <c r="P5" s="2">
        <v>2</v>
      </c>
      <c r="Q5" s="2">
        <v>3</v>
      </c>
      <c r="R5" s="2">
        <v>0</v>
      </c>
      <c r="S5" s="2">
        <v>4</v>
      </c>
    </row>
    <row r="6" spans="1:19" s="13" customFormat="1" ht="60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 t="s">
        <v>277</v>
      </c>
      <c r="N6" s="12"/>
      <c r="O6" s="12"/>
      <c r="P6" s="12"/>
      <c r="Q6" s="12"/>
      <c r="R6" s="12"/>
      <c r="S6" s="12"/>
    </row>
    <row r="7" spans="1:19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2.75" customHeight="1">
      <c r="A8" s="453" t="s">
        <v>278</v>
      </c>
      <c r="B8" s="14">
        <v>2</v>
      </c>
      <c r="C8" s="14">
        <v>1</v>
      </c>
      <c r="D8" s="14">
        <v>2</v>
      </c>
      <c r="E8" s="15" t="s">
        <v>279</v>
      </c>
      <c r="F8" s="15" t="s">
        <v>280</v>
      </c>
      <c r="G8" s="15" t="s">
        <v>281</v>
      </c>
      <c r="H8" s="15" t="s">
        <v>282</v>
      </c>
      <c r="I8" s="15" t="s">
        <v>282</v>
      </c>
      <c r="J8" s="16" t="s">
        <v>282</v>
      </c>
      <c r="K8" s="15" t="s">
        <v>282</v>
      </c>
      <c r="L8" s="17" t="s">
        <v>283</v>
      </c>
      <c r="M8" s="14">
        <v>53112</v>
      </c>
      <c r="N8" s="14">
        <v>17</v>
      </c>
      <c r="O8" s="14">
        <v>3</v>
      </c>
      <c r="P8" s="15" t="s">
        <v>279</v>
      </c>
      <c r="Q8" s="14">
        <v>100</v>
      </c>
      <c r="R8" s="14">
        <v>0</v>
      </c>
      <c r="S8" s="15" t="s">
        <v>284</v>
      </c>
    </row>
    <row r="9" spans="1:19" ht="89.25">
      <c r="A9" s="453"/>
      <c r="B9" s="14" t="s">
        <v>258</v>
      </c>
      <c r="C9" s="14" t="s">
        <v>285</v>
      </c>
      <c r="D9" s="14" t="s">
        <v>286</v>
      </c>
      <c r="E9" s="14" t="s">
        <v>287</v>
      </c>
      <c r="F9" s="15" t="s">
        <v>288</v>
      </c>
      <c r="G9" s="14" t="s">
        <v>289</v>
      </c>
      <c r="H9" s="14" t="s">
        <v>290</v>
      </c>
      <c r="I9" s="14" t="s">
        <v>290</v>
      </c>
      <c r="J9" s="14" t="s">
        <v>290</v>
      </c>
      <c r="K9" s="18" t="s">
        <v>290</v>
      </c>
      <c r="L9" s="18" t="s">
        <v>274</v>
      </c>
      <c r="M9" s="14" t="s">
        <v>291</v>
      </c>
      <c r="N9" s="14" t="s">
        <v>292</v>
      </c>
      <c r="O9" s="14" t="s">
        <v>293</v>
      </c>
      <c r="P9" s="15" t="s">
        <v>294</v>
      </c>
      <c r="Q9" s="14" t="s">
        <v>295</v>
      </c>
      <c r="R9" s="14" t="s">
        <v>296</v>
      </c>
      <c r="S9" s="14" t="s">
        <v>275</v>
      </c>
    </row>
    <row r="10" spans="1:19" ht="60">
      <c r="M10" s="11" t="s">
        <v>277</v>
      </c>
    </row>
  </sheetData>
  <mergeCells count="4">
    <mergeCell ref="A1:S1"/>
    <mergeCell ref="A2:K2"/>
    <mergeCell ref="L2:S2"/>
    <mergeCell ref="A8:A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818"/>
  <sheetViews>
    <sheetView topLeftCell="S4" zoomScale="87" zoomScaleNormal="80" workbookViewId="0">
      <selection activeCell="AE13" sqref="AE13"/>
    </sheetView>
  </sheetViews>
  <sheetFormatPr defaultColWidth="9.140625" defaultRowHeight="15.75"/>
  <cols>
    <col min="1" max="1" width="12.5703125" hidden="1" customWidth="1"/>
    <col min="2" max="2" width="17" hidden="1" customWidth="1"/>
    <col min="3" max="3" width="13.5703125" hidden="1" customWidth="1"/>
    <col min="4" max="4" width="17.140625" hidden="1" customWidth="1"/>
    <col min="5" max="5" width="23.5703125" hidden="1" customWidth="1"/>
    <col min="6" max="6" width="43.7109375" hidden="1" customWidth="1"/>
    <col min="7" max="9" width="35.140625" hidden="1" customWidth="1"/>
    <col min="10" max="10" width="32.85546875" hidden="1" customWidth="1"/>
    <col min="11" max="11" width="25" hidden="1" customWidth="1"/>
    <col min="12" max="12" width="19.140625" bestFit="1" customWidth="1"/>
    <col min="13" max="13" width="12.42578125" customWidth="1"/>
    <col min="14" max="14" width="10" customWidth="1"/>
    <col min="15" max="15" width="27.5703125" hidden="1" customWidth="1"/>
    <col min="16" max="16" width="23.5703125" customWidth="1"/>
    <col min="17" max="17" width="14.140625" hidden="1" customWidth="1"/>
    <col min="18" max="18" width="15.5703125" hidden="1" customWidth="1"/>
    <col min="19" max="19" width="64.5703125" style="26" bestFit="1" customWidth="1"/>
    <col min="20" max="20" width="49.140625" style="28" customWidth="1"/>
    <col min="21" max="21" width="19.140625" hidden="1" customWidth="1"/>
    <col min="22" max="22" width="11.7109375" hidden="1" customWidth="1"/>
    <col min="23" max="23" width="15" hidden="1" customWidth="1"/>
    <col min="24" max="24" width="60" style="27" customWidth="1"/>
    <col min="25" max="25" width="18.7109375" style="27" customWidth="1"/>
    <col min="26" max="26" width="23.7109375" style="316" customWidth="1"/>
    <col min="27" max="27" width="19.5703125" customWidth="1"/>
    <col min="28" max="28" width="13.85546875" style="282" bestFit="1" customWidth="1"/>
    <col min="29" max="29" width="15.5703125" customWidth="1"/>
    <col min="30" max="30" width="17.42578125" customWidth="1"/>
    <col min="31" max="31" width="22.28515625" customWidth="1"/>
    <col min="32" max="32" width="3.85546875" bestFit="1" customWidth="1"/>
    <col min="33" max="33" width="20.85546875" customWidth="1"/>
    <col min="34" max="256" width="11.42578125" customWidth="1"/>
  </cols>
  <sheetData>
    <row r="1" spans="1:33" ht="71.45" customHeight="1">
      <c r="A1" s="454" t="s">
        <v>297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6"/>
    </row>
    <row r="2" spans="1:33" ht="47.4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459"/>
      <c r="M2" s="459"/>
      <c r="N2" s="459"/>
      <c r="O2" s="459"/>
      <c r="P2" s="459"/>
      <c r="Q2" s="51"/>
      <c r="R2" s="51"/>
      <c r="S2" s="460" t="s">
        <v>298</v>
      </c>
      <c r="T2" s="460"/>
      <c r="U2" s="460"/>
      <c r="V2" s="460"/>
      <c r="W2" s="460"/>
      <c r="X2" s="460"/>
      <c r="Y2" s="460"/>
      <c r="Z2" s="461"/>
      <c r="AB2" s="364"/>
      <c r="AC2" s="53"/>
      <c r="AD2" s="53"/>
      <c r="AE2" s="53"/>
      <c r="AF2" s="53"/>
      <c r="AG2" s="53"/>
    </row>
    <row r="3" spans="1:33" ht="47.4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459"/>
      <c r="M3" s="459"/>
      <c r="N3" s="459"/>
      <c r="O3" s="459"/>
      <c r="P3" s="459"/>
      <c r="Q3" s="51"/>
      <c r="R3" s="51"/>
      <c r="S3" s="69" t="s">
        <v>299</v>
      </c>
      <c r="T3" s="69" t="s">
        <v>300</v>
      </c>
      <c r="U3" s="70"/>
      <c r="V3" s="70"/>
      <c r="W3" s="70"/>
      <c r="X3" s="69" t="s">
        <v>301</v>
      </c>
      <c r="Y3" s="283" t="s">
        <v>302</v>
      </c>
      <c r="Z3" s="307" t="s">
        <v>302</v>
      </c>
      <c r="AA3" s="52"/>
      <c r="AB3" s="364"/>
      <c r="AC3" s="53"/>
      <c r="AD3" s="53"/>
      <c r="AE3" s="53"/>
      <c r="AF3" s="53"/>
      <c r="AG3" s="53"/>
    </row>
    <row r="4" spans="1:33" ht="32.450000000000003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59"/>
      <c r="M4" s="459"/>
      <c r="N4" s="459"/>
      <c r="O4" s="459"/>
      <c r="P4" s="459"/>
      <c r="Q4" s="43"/>
      <c r="R4" s="43"/>
      <c r="S4" s="71" t="s">
        <v>303</v>
      </c>
      <c r="T4" s="72" t="s">
        <v>304</v>
      </c>
      <c r="U4" s="73"/>
      <c r="V4" s="73"/>
      <c r="W4" s="73"/>
      <c r="X4" s="74">
        <v>250000</v>
      </c>
      <c r="Y4" s="284"/>
      <c r="Z4" s="308"/>
      <c r="AB4" s="364"/>
      <c r="AC4" s="53"/>
      <c r="AD4" s="53"/>
      <c r="AE4" s="53"/>
      <c r="AF4" s="53"/>
      <c r="AG4" s="53"/>
    </row>
    <row r="5" spans="1:33" ht="22.9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59"/>
      <c r="M5" s="459"/>
      <c r="N5" s="459"/>
      <c r="O5" s="459"/>
      <c r="P5" s="459"/>
      <c r="Q5" s="43"/>
      <c r="R5" s="43"/>
      <c r="S5" s="71" t="s">
        <v>305</v>
      </c>
      <c r="T5" s="75" t="s">
        <v>306</v>
      </c>
      <c r="U5" s="73"/>
      <c r="V5" s="73"/>
      <c r="W5" s="73"/>
      <c r="X5" s="74">
        <v>4612500</v>
      </c>
      <c r="Y5" s="284"/>
      <c r="Z5" s="308"/>
      <c r="AB5" s="364"/>
      <c r="AC5" s="53"/>
      <c r="AD5" s="53"/>
      <c r="AE5" s="53"/>
      <c r="AF5" s="53"/>
      <c r="AG5" s="53"/>
    </row>
    <row r="6" spans="1:33" ht="25.9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459"/>
      <c r="M6" s="459"/>
      <c r="N6" s="459"/>
      <c r="O6" s="459"/>
      <c r="P6" s="459"/>
      <c r="Q6" s="51"/>
      <c r="R6" s="51"/>
      <c r="S6" s="71" t="s">
        <v>307</v>
      </c>
      <c r="T6" s="75" t="s">
        <v>308</v>
      </c>
      <c r="U6" s="73"/>
      <c r="V6" s="73"/>
      <c r="W6" s="73"/>
      <c r="X6" s="74">
        <v>0</v>
      </c>
      <c r="Y6" s="284"/>
      <c r="Z6" s="308"/>
      <c r="AB6" s="364"/>
      <c r="AC6" s="53"/>
      <c r="AD6" s="53"/>
      <c r="AE6" s="53"/>
      <c r="AF6" s="53"/>
      <c r="AG6" s="53"/>
    </row>
    <row r="7" spans="1:33" ht="25.15" customHeight="1" thickBo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459"/>
      <c r="M7" s="459"/>
      <c r="N7" s="459"/>
      <c r="O7" s="459"/>
      <c r="P7" s="459"/>
      <c r="Q7" s="51"/>
      <c r="R7" s="51"/>
      <c r="S7" s="462" t="s">
        <v>309</v>
      </c>
      <c r="T7" s="463"/>
      <c r="U7" s="463"/>
      <c r="V7" s="463"/>
      <c r="W7" s="463"/>
      <c r="X7" s="463"/>
      <c r="Y7" s="285"/>
      <c r="Z7" s="309">
        <f>X4+X5+X6</f>
        <v>4862500</v>
      </c>
      <c r="AB7" s="364"/>
      <c r="AC7" s="53"/>
      <c r="AD7" s="54"/>
      <c r="AE7" s="54"/>
      <c r="AF7" s="53"/>
      <c r="AG7" s="53"/>
    </row>
    <row r="8" spans="1:33" ht="24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59"/>
      <c r="M8" s="459"/>
      <c r="N8" s="459"/>
      <c r="O8" s="459"/>
      <c r="P8" s="459"/>
      <c r="Q8" s="43"/>
      <c r="R8" s="43"/>
      <c r="S8" s="77" t="s">
        <v>310</v>
      </c>
      <c r="T8" s="76" t="s">
        <v>311</v>
      </c>
      <c r="U8" s="78"/>
      <c r="V8" s="78"/>
      <c r="W8" s="78"/>
      <c r="X8" s="79">
        <v>41474398</v>
      </c>
      <c r="Y8" s="286"/>
      <c r="Z8" s="310"/>
      <c r="AB8" s="365" t="s">
        <v>312</v>
      </c>
      <c r="AC8" s="55"/>
      <c r="AD8" s="56">
        <f ca="1">SUBTOTAL(9,AD9:AD10)</f>
        <v>46352898</v>
      </c>
      <c r="AE8" s="57"/>
      <c r="AF8" s="58"/>
      <c r="AG8" s="59">
        <f>SUBTOTAL(9,AG9:AG10)</f>
        <v>46352898</v>
      </c>
    </row>
    <row r="9" spans="1:33" ht="25.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59"/>
      <c r="M9" s="459"/>
      <c r="N9" s="459"/>
      <c r="O9" s="459"/>
      <c r="P9" s="459"/>
      <c r="Q9" s="43"/>
      <c r="R9" s="43"/>
      <c r="S9" s="77" t="s">
        <v>313</v>
      </c>
      <c r="T9" s="76" t="s">
        <v>314</v>
      </c>
      <c r="U9" s="78"/>
      <c r="V9" s="78"/>
      <c r="W9" s="78"/>
      <c r="X9" s="79">
        <v>16000</v>
      </c>
      <c r="Y9" s="286"/>
      <c r="Z9" s="310"/>
      <c r="AB9" s="366">
        <f>Z7-AD9</f>
        <v>0</v>
      </c>
      <c r="AC9" s="60">
        <v>100</v>
      </c>
      <c r="AD9" s="61">
        <f>SUMIF(P14:P492,100,Z14:Z492)</f>
        <v>4862500</v>
      </c>
      <c r="AE9" s="62"/>
      <c r="AF9" s="63">
        <v>21</v>
      </c>
      <c r="AG9" s="64">
        <f>SUM(Z14:Z346)</f>
        <v>27598525</v>
      </c>
    </row>
    <row r="10" spans="1:33" ht="22.9" customHeight="1" thickBo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59"/>
      <c r="M10" s="459"/>
      <c r="N10" s="459"/>
      <c r="O10" s="459"/>
      <c r="P10" s="459"/>
      <c r="Q10" s="43"/>
      <c r="R10" s="43"/>
      <c r="S10" s="464" t="s">
        <v>315</v>
      </c>
      <c r="T10" s="465"/>
      <c r="U10" s="465"/>
      <c r="V10" s="465"/>
      <c r="W10" s="465"/>
      <c r="X10" s="465"/>
      <c r="Y10" s="286"/>
      <c r="Z10" s="311">
        <f>X8+X9</f>
        <v>41490398</v>
      </c>
      <c r="AB10" s="367">
        <f ca="1">Z10-AD10</f>
        <v>0</v>
      </c>
      <c r="AC10" s="65">
        <v>230</v>
      </c>
      <c r="AD10" s="66">
        <f ca="1">SUMIF(P14:P492,230,Z14:Z92)</f>
        <v>41490398</v>
      </c>
      <c r="AE10" s="62"/>
      <c r="AF10" s="67">
        <v>23</v>
      </c>
      <c r="AG10" s="68">
        <f>SUM(Z346:Z492)</f>
        <v>18754373</v>
      </c>
    </row>
    <row r="11" spans="1:33" ht="36.6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59"/>
      <c r="M11" s="459"/>
      <c r="N11" s="459"/>
      <c r="O11" s="459"/>
      <c r="P11" s="459"/>
      <c r="Q11" s="43"/>
      <c r="R11" s="43"/>
      <c r="S11" s="457" t="s">
        <v>316</v>
      </c>
      <c r="T11" s="458"/>
      <c r="U11" s="458"/>
      <c r="V11" s="458"/>
      <c r="W11" s="458"/>
      <c r="X11" s="458"/>
      <c r="Y11" s="287"/>
      <c r="Z11" s="312">
        <f>Z7+Z10</f>
        <v>46352898</v>
      </c>
    </row>
    <row r="12" spans="1:33" ht="17.25" customHeight="1">
      <c r="A12" s="36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Z12" s="313"/>
      <c r="AG12" s="221">
        <f ca="1">AD8-AG8</f>
        <v>0</v>
      </c>
    </row>
    <row r="13" spans="1:33" ht="93" customHeight="1">
      <c r="A13" s="23" t="s">
        <v>258</v>
      </c>
      <c r="B13" s="23" t="s">
        <v>259</v>
      </c>
      <c r="C13" s="23" t="s">
        <v>260</v>
      </c>
      <c r="D13" s="23" t="s">
        <v>261</v>
      </c>
      <c r="E13" s="23" t="s">
        <v>262</v>
      </c>
      <c r="F13" s="23" t="s">
        <v>263</v>
      </c>
      <c r="G13" s="23" t="s">
        <v>264</v>
      </c>
      <c r="H13" s="23" t="s">
        <v>265</v>
      </c>
      <c r="I13" s="23" t="s">
        <v>266</v>
      </c>
      <c r="J13" s="23" t="s">
        <v>267</v>
      </c>
      <c r="K13" s="23" t="s">
        <v>317</v>
      </c>
      <c r="L13" s="101" t="s">
        <v>269</v>
      </c>
      <c r="M13" s="101" t="s">
        <v>318</v>
      </c>
      <c r="N13" s="101" t="s">
        <v>271</v>
      </c>
      <c r="O13" s="33" t="s">
        <v>272</v>
      </c>
      <c r="P13" s="101" t="s">
        <v>273</v>
      </c>
      <c r="Q13" s="23" t="s">
        <v>274</v>
      </c>
      <c r="R13" s="23" t="s">
        <v>275</v>
      </c>
      <c r="S13" s="101" t="s">
        <v>319</v>
      </c>
      <c r="T13" s="101" t="s">
        <v>62</v>
      </c>
      <c r="U13" s="4" t="s">
        <v>320</v>
      </c>
      <c r="V13" s="4" t="s">
        <v>321</v>
      </c>
      <c r="W13" s="102" t="s">
        <v>322</v>
      </c>
      <c r="X13" s="101" t="s">
        <v>63</v>
      </c>
      <c r="Y13" s="19" t="s">
        <v>323</v>
      </c>
      <c r="Z13" s="314" t="s">
        <v>64</v>
      </c>
    </row>
    <row r="14" spans="1:33" ht="30">
      <c r="A14" s="31">
        <v>2</v>
      </c>
      <c r="B14" s="31">
        <v>1</v>
      </c>
      <c r="C14" s="31" t="s">
        <v>324</v>
      </c>
      <c r="D14" s="30" t="s">
        <v>279</v>
      </c>
      <c r="E14" s="30" t="s">
        <v>280</v>
      </c>
      <c r="F14" s="30" t="s">
        <v>281</v>
      </c>
      <c r="G14" s="30" t="s">
        <v>282</v>
      </c>
      <c r="H14" s="30" t="s">
        <v>282</v>
      </c>
      <c r="I14" s="30" t="s">
        <v>282</v>
      </c>
      <c r="J14" s="30" t="s">
        <v>282</v>
      </c>
      <c r="K14" s="30" t="s">
        <v>283</v>
      </c>
      <c r="L14" s="103">
        <v>3423106</v>
      </c>
      <c r="M14" s="174" t="s">
        <v>325</v>
      </c>
      <c r="N14" s="103">
        <v>1</v>
      </c>
      <c r="O14" s="30">
        <v>12</v>
      </c>
      <c r="P14" s="104">
        <v>230</v>
      </c>
      <c r="Q14" s="31">
        <v>0</v>
      </c>
      <c r="R14" s="30" t="s">
        <v>326</v>
      </c>
      <c r="S14" s="105" t="s">
        <v>327</v>
      </c>
      <c r="T14" s="106" t="s">
        <v>328</v>
      </c>
      <c r="U14" s="20"/>
      <c r="V14" s="20"/>
      <c r="W14" s="41"/>
      <c r="X14" s="103" t="str">
        <f t="shared" ref="X14:X77" si="0">CONCATENATE(A14,B14,C14,D14,E14,F14,G14,H14,I14,J14,K14,L14,M14,N14,O14,P14,Q14,R14)</f>
        <v>212020100300000000000000034231061811223000000</v>
      </c>
      <c r="Y14" s="39">
        <f t="shared" ref="Y14:Y77" si="1">LEN(X14)</f>
        <v>45</v>
      </c>
      <c r="Z14" s="306">
        <v>0</v>
      </c>
      <c r="AB14"/>
    </row>
    <row r="15" spans="1:33" ht="30">
      <c r="A15" s="31">
        <v>2</v>
      </c>
      <c r="B15" s="31">
        <v>1</v>
      </c>
      <c r="C15" s="31" t="s">
        <v>324</v>
      </c>
      <c r="D15" s="30" t="s">
        <v>279</v>
      </c>
      <c r="E15" s="30" t="s">
        <v>280</v>
      </c>
      <c r="F15" s="30" t="s">
        <v>281</v>
      </c>
      <c r="G15" s="30" t="s">
        <v>282</v>
      </c>
      <c r="H15" s="30" t="s">
        <v>282</v>
      </c>
      <c r="I15" s="30" t="s">
        <v>282</v>
      </c>
      <c r="J15" s="30" t="s">
        <v>282</v>
      </c>
      <c r="K15" s="30" t="s">
        <v>283</v>
      </c>
      <c r="L15" s="80">
        <v>3423106</v>
      </c>
      <c r="M15" s="175" t="s">
        <v>325</v>
      </c>
      <c r="N15" s="80">
        <v>3</v>
      </c>
      <c r="O15" s="30">
        <v>12</v>
      </c>
      <c r="P15" s="81">
        <v>100</v>
      </c>
      <c r="Q15" s="31">
        <v>0</v>
      </c>
      <c r="R15" s="30" t="s">
        <v>326</v>
      </c>
      <c r="S15" s="82" t="s">
        <v>327</v>
      </c>
      <c r="T15" s="83" t="s">
        <v>328</v>
      </c>
      <c r="U15" s="20"/>
      <c r="V15" s="20"/>
      <c r="W15" s="40"/>
      <c r="X15" s="80" t="str">
        <f t="shared" si="0"/>
        <v>212020100300000000000000034231061831210000000</v>
      </c>
      <c r="Y15" s="39">
        <f t="shared" si="1"/>
        <v>45</v>
      </c>
      <c r="Z15" s="301">
        <v>0</v>
      </c>
      <c r="AB15"/>
    </row>
    <row r="16" spans="1:33" ht="30">
      <c r="A16" s="31">
        <v>2</v>
      </c>
      <c r="B16" s="31">
        <v>1</v>
      </c>
      <c r="C16" s="30">
        <v>2</v>
      </c>
      <c r="D16" s="30" t="s">
        <v>279</v>
      </c>
      <c r="E16" s="30" t="s">
        <v>279</v>
      </c>
      <c r="F16" s="30" t="s">
        <v>329</v>
      </c>
      <c r="G16" s="30" t="s">
        <v>282</v>
      </c>
      <c r="H16" s="30" t="s">
        <v>282</v>
      </c>
      <c r="I16" s="30" t="s">
        <v>282</v>
      </c>
      <c r="J16" s="30" t="s">
        <v>282</v>
      </c>
      <c r="K16" s="30" t="s">
        <v>283</v>
      </c>
      <c r="L16" s="104">
        <v>8344100</v>
      </c>
      <c r="M16" s="174" t="s">
        <v>325</v>
      </c>
      <c r="N16" s="103">
        <v>1</v>
      </c>
      <c r="O16" s="30">
        <v>12</v>
      </c>
      <c r="P16" s="104">
        <v>230</v>
      </c>
      <c r="Q16" s="31">
        <v>0</v>
      </c>
      <c r="R16" s="30" t="s">
        <v>326</v>
      </c>
      <c r="S16" s="107" t="s">
        <v>330</v>
      </c>
      <c r="T16" s="108" t="s">
        <v>331</v>
      </c>
      <c r="U16" s="20"/>
      <c r="V16" s="20"/>
      <c r="W16" s="41"/>
      <c r="X16" s="103" t="str">
        <f t="shared" si="0"/>
        <v>212020200800000000000000083441001811223000000</v>
      </c>
      <c r="Y16" s="39">
        <f t="shared" si="1"/>
        <v>45</v>
      </c>
      <c r="Z16" s="306">
        <v>0</v>
      </c>
      <c r="AB16"/>
    </row>
    <row r="17" spans="1:28" ht="30">
      <c r="A17" s="31">
        <v>2</v>
      </c>
      <c r="B17" s="31">
        <v>1</v>
      </c>
      <c r="C17" s="30">
        <v>2</v>
      </c>
      <c r="D17" s="30" t="s">
        <v>279</v>
      </c>
      <c r="E17" s="30" t="s">
        <v>279</v>
      </c>
      <c r="F17" s="30" t="s">
        <v>329</v>
      </c>
      <c r="G17" s="30" t="s">
        <v>282</v>
      </c>
      <c r="H17" s="30" t="s">
        <v>282</v>
      </c>
      <c r="I17" s="30" t="s">
        <v>282</v>
      </c>
      <c r="J17" s="30" t="s">
        <v>282</v>
      </c>
      <c r="K17" s="30" t="s">
        <v>283</v>
      </c>
      <c r="L17" s="81">
        <v>8344100</v>
      </c>
      <c r="M17" s="175" t="s">
        <v>325</v>
      </c>
      <c r="N17" s="80">
        <v>3</v>
      </c>
      <c r="O17" s="30">
        <v>12</v>
      </c>
      <c r="P17" s="81">
        <v>100</v>
      </c>
      <c r="Q17" s="31">
        <v>0</v>
      </c>
      <c r="R17" s="30" t="s">
        <v>326</v>
      </c>
      <c r="S17" s="84" t="s">
        <v>330</v>
      </c>
      <c r="T17" s="85" t="s">
        <v>331</v>
      </c>
      <c r="U17" s="20"/>
      <c r="V17" s="20"/>
      <c r="W17" s="40"/>
      <c r="X17" s="80" t="str">
        <f t="shared" si="0"/>
        <v>212020200800000000000000083441001831210000000</v>
      </c>
      <c r="Y17" s="39">
        <f t="shared" si="1"/>
        <v>45</v>
      </c>
      <c r="Z17" s="301">
        <v>0</v>
      </c>
      <c r="AB17"/>
    </row>
    <row r="18" spans="1:28" ht="30">
      <c r="A18" s="31">
        <v>2</v>
      </c>
      <c r="B18" s="31">
        <v>1</v>
      </c>
      <c r="C18" s="30" t="s">
        <v>324</v>
      </c>
      <c r="D18" s="30" t="s">
        <v>279</v>
      </c>
      <c r="E18" s="30" t="s">
        <v>280</v>
      </c>
      <c r="F18" s="30" t="s">
        <v>281</v>
      </c>
      <c r="G18" s="30" t="s">
        <v>282</v>
      </c>
      <c r="H18" s="30" t="s">
        <v>282</v>
      </c>
      <c r="I18" s="30" t="s">
        <v>282</v>
      </c>
      <c r="J18" s="30" t="s">
        <v>282</v>
      </c>
      <c r="K18" s="30" t="s">
        <v>283</v>
      </c>
      <c r="L18" s="103">
        <v>3912002</v>
      </c>
      <c r="M18" s="174" t="s">
        <v>325</v>
      </c>
      <c r="N18" s="104">
        <v>1</v>
      </c>
      <c r="O18" s="30">
        <v>12</v>
      </c>
      <c r="P18" s="104">
        <v>230</v>
      </c>
      <c r="Q18" s="31">
        <v>0</v>
      </c>
      <c r="R18" s="30" t="s">
        <v>326</v>
      </c>
      <c r="S18" s="109" t="s">
        <v>332</v>
      </c>
      <c r="T18" s="110" t="s">
        <v>333</v>
      </c>
      <c r="U18" s="20"/>
      <c r="V18" s="20"/>
      <c r="W18" s="41"/>
      <c r="X18" s="103" t="str">
        <f t="shared" si="0"/>
        <v>212020100300000000000000039120021811223000000</v>
      </c>
      <c r="Y18" s="39">
        <f t="shared" si="1"/>
        <v>45</v>
      </c>
      <c r="Z18" s="306">
        <v>0</v>
      </c>
      <c r="AB18"/>
    </row>
    <row r="19" spans="1:28" ht="30">
      <c r="A19" s="31">
        <v>2</v>
      </c>
      <c r="B19" s="31">
        <v>1</v>
      </c>
      <c r="C19" s="30" t="s">
        <v>324</v>
      </c>
      <c r="D19" s="30" t="s">
        <v>279</v>
      </c>
      <c r="E19" s="30" t="s">
        <v>280</v>
      </c>
      <c r="F19" s="30" t="s">
        <v>281</v>
      </c>
      <c r="G19" s="30" t="s">
        <v>282</v>
      </c>
      <c r="H19" s="30" t="s">
        <v>282</v>
      </c>
      <c r="I19" s="30" t="s">
        <v>282</v>
      </c>
      <c r="J19" s="30" t="s">
        <v>282</v>
      </c>
      <c r="K19" s="30" t="s">
        <v>283</v>
      </c>
      <c r="L19" s="80">
        <v>3912002</v>
      </c>
      <c r="M19" s="175" t="s">
        <v>325</v>
      </c>
      <c r="N19" s="81">
        <v>3</v>
      </c>
      <c r="O19" s="30">
        <v>12</v>
      </c>
      <c r="P19" s="81">
        <v>100</v>
      </c>
      <c r="Q19" s="31">
        <v>0</v>
      </c>
      <c r="R19" s="30" t="s">
        <v>326</v>
      </c>
      <c r="S19" s="86" t="s">
        <v>332</v>
      </c>
      <c r="T19" s="87" t="s">
        <v>333</v>
      </c>
      <c r="U19" s="20"/>
      <c r="V19" s="20"/>
      <c r="W19" s="40"/>
      <c r="X19" s="80" t="str">
        <f t="shared" si="0"/>
        <v>212020100300000000000000039120021831210000000</v>
      </c>
      <c r="Y19" s="39">
        <f t="shared" si="1"/>
        <v>45</v>
      </c>
      <c r="Z19" s="301">
        <v>0</v>
      </c>
      <c r="AB19"/>
    </row>
    <row r="20" spans="1:28" ht="30">
      <c r="A20" s="31">
        <v>2</v>
      </c>
      <c r="B20" s="31">
        <v>1</v>
      </c>
      <c r="C20" s="30" t="s">
        <v>324</v>
      </c>
      <c r="D20" s="30" t="s">
        <v>279</v>
      </c>
      <c r="E20" s="30" t="s">
        <v>280</v>
      </c>
      <c r="F20" s="30" t="s">
        <v>334</v>
      </c>
      <c r="G20" s="30" t="s">
        <v>282</v>
      </c>
      <c r="H20" s="30" t="s">
        <v>282</v>
      </c>
      <c r="I20" s="30" t="s">
        <v>282</v>
      </c>
      <c r="J20" s="30" t="s">
        <v>282</v>
      </c>
      <c r="K20" s="30" t="s">
        <v>283</v>
      </c>
      <c r="L20" s="103">
        <v>4391402</v>
      </c>
      <c r="M20" s="174" t="s">
        <v>325</v>
      </c>
      <c r="N20" s="104">
        <v>1</v>
      </c>
      <c r="O20" s="30">
        <v>12</v>
      </c>
      <c r="P20" s="104">
        <v>230</v>
      </c>
      <c r="Q20" s="31">
        <v>0</v>
      </c>
      <c r="R20" s="30" t="s">
        <v>326</v>
      </c>
      <c r="S20" s="105" t="s">
        <v>335</v>
      </c>
      <c r="T20" s="106" t="s">
        <v>336</v>
      </c>
      <c r="U20" s="20"/>
      <c r="V20" s="20"/>
      <c r="W20" s="41"/>
      <c r="X20" s="103" t="str">
        <f t="shared" si="0"/>
        <v>212020100400000000000000043914021811223000000</v>
      </c>
      <c r="Y20" s="39">
        <f t="shared" si="1"/>
        <v>45</v>
      </c>
      <c r="Z20" s="306">
        <v>0</v>
      </c>
      <c r="AB20"/>
    </row>
    <row r="21" spans="1:28" ht="30">
      <c r="A21" s="31">
        <v>2</v>
      </c>
      <c r="B21" s="31">
        <v>1</v>
      </c>
      <c r="C21" s="30" t="s">
        <v>324</v>
      </c>
      <c r="D21" s="30" t="s">
        <v>279</v>
      </c>
      <c r="E21" s="30" t="s">
        <v>280</v>
      </c>
      <c r="F21" s="30" t="s">
        <v>334</v>
      </c>
      <c r="G21" s="30" t="s">
        <v>282</v>
      </c>
      <c r="H21" s="30" t="s">
        <v>282</v>
      </c>
      <c r="I21" s="30" t="s">
        <v>282</v>
      </c>
      <c r="J21" s="30" t="s">
        <v>282</v>
      </c>
      <c r="K21" s="30" t="s">
        <v>283</v>
      </c>
      <c r="L21" s="80">
        <v>4391402</v>
      </c>
      <c r="M21" s="175" t="s">
        <v>325</v>
      </c>
      <c r="N21" s="81">
        <v>3</v>
      </c>
      <c r="O21" s="30">
        <v>12</v>
      </c>
      <c r="P21" s="81">
        <v>100</v>
      </c>
      <c r="Q21" s="31">
        <v>0</v>
      </c>
      <c r="R21" s="30" t="s">
        <v>326</v>
      </c>
      <c r="S21" s="82" t="s">
        <v>335</v>
      </c>
      <c r="T21" s="83" t="s">
        <v>336</v>
      </c>
      <c r="U21" s="20"/>
      <c r="V21" s="20"/>
      <c r="W21" s="40"/>
      <c r="X21" s="80" t="str">
        <f t="shared" si="0"/>
        <v>212020100400000000000000043914021831210000000</v>
      </c>
      <c r="Y21" s="39">
        <f t="shared" si="1"/>
        <v>45</v>
      </c>
      <c r="Z21" s="301">
        <v>0</v>
      </c>
      <c r="AB21"/>
    </row>
    <row r="22" spans="1:28" ht="30">
      <c r="A22" s="31">
        <v>2</v>
      </c>
      <c r="B22" s="30">
        <v>1</v>
      </c>
      <c r="C22" s="30" t="s">
        <v>324</v>
      </c>
      <c r="D22" s="30" t="s">
        <v>279</v>
      </c>
      <c r="E22" s="31" t="s">
        <v>279</v>
      </c>
      <c r="F22" s="30" t="s">
        <v>337</v>
      </c>
      <c r="G22" s="30" t="s">
        <v>282</v>
      </c>
      <c r="H22" s="30" t="s">
        <v>282</v>
      </c>
      <c r="I22" s="31" t="s">
        <v>282</v>
      </c>
      <c r="J22" s="30" t="s">
        <v>282</v>
      </c>
      <c r="K22" s="30" t="s">
        <v>283</v>
      </c>
      <c r="L22" s="104">
        <v>9449000</v>
      </c>
      <c r="M22" s="174" t="s">
        <v>325</v>
      </c>
      <c r="N22" s="104">
        <v>1</v>
      </c>
      <c r="O22" s="30">
        <v>12</v>
      </c>
      <c r="P22" s="104">
        <v>230</v>
      </c>
      <c r="Q22" s="31">
        <v>0</v>
      </c>
      <c r="R22" s="30" t="s">
        <v>326</v>
      </c>
      <c r="S22" s="109" t="s">
        <v>65</v>
      </c>
      <c r="T22" s="110" t="s">
        <v>66</v>
      </c>
      <c r="U22" s="20"/>
      <c r="V22" s="20"/>
      <c r="W22" s="41"/>
      <c r="X22" s="103" t="str">
        <f t="shared" si="0"/>
        <v>212020200900000000000000094490001811223000000</v>
      </c>
      <c r="Y22" s="39">
        <f t="shared" si="1"/>
        <v>45</v>
      </c>
      <c r="Z22" s="306">
        <v>0</v>
      </c>
      <c r="AB22"/>
    </row>
    <row r="23" spans="1:28" ht="30">
      <c r="A23" s="31">
        <v>2</v>
      </c>
      <c r="B23" s="30">
        <v>1</v>
      </c>
      <c r="C23" s="30" t="s">
        <v>324</v>
      </c>
      <c r="D23" s="30" t="s">
        <v>279</v>
      </c>
      <c r="E23" s="31" t="s">
        <v>279</v>
      </c>
      <c r="F23" s="30" t="s">
        <v>337</v>
      </c>
      <c r="G23" s="30" t="s">
        <v>282</v>
      </c>
      <c r="H23" s="30" t="s">
        <v>282</v>
      </c>
      <c r="I23" s="31" t="s">
        <v>282</v>
      </c>
      <c r="J23" s="30" t="s">
        <v>282</v>
      </c>
      <c r="K23" s="30" t="s">
        <v>283</v>
      </c>
      <c r="L23" s="81">
        <v>9449000</v>
      </c>
      <c r="M23" s="175" t="s">
        <v>325</v>
      </c>
      <c r="N23" s="81">
        <v>3</v>
      </c>
      <c r="O23" s="30">
        <v>12</v>
      </c>
      <c r="P23" s="81">
        <v>100</v>
      </c>
      <c r="Q23" s="31">
        <v>0</v>
      </c>
      <c r="R23" s="30" t="s">
        <v>326</v>
      </c>
      <c r="S23" s="86" t="s">
        <v>65</v>
      </c>
      <c r="T23" s="87" t="s">
        <v>66</v>
      </c>
      <c r="U23" s="20"/>
      <c r="V23" s="20"/>
      <c r="W23" s="40"/>
      <c r="X23" s="80" t="str">
        <f t="shared" si="0"/>
        <v>212020200900000000000000094490001831210000000</v>
      </c>
      <c r="Y23" s="39">
        <f t="shared" si="1"/>
        <v>45</v>
      </c>
      <c r="Z23" s="301">
        <v>1190000</v>
      </c>
      <c r="AA23" s="317" t="s">
        <v>338</v>
      </c>
    </row>
    <row r="24" spans="1:28" ht="45">
      <c r="A24" s="31">
        <v>2</v>
      </c>
      <c r="B24" s="30">
        <v>1</v>
      </c>
      <c r="C24" s="30" t="s">
        <v>324</v>
      </c>
      <c r="D24" s="30" t="s">
        <v>279</v>
      </c>
      <c r="E24" s="31" t="s">
        <v>279</v>
      </c>
      <c r="F24" s="30" t="s">
        <v>329</v>
      </c>
      <c r="G24" s="30" t="s">
        <v>282</v>
      </c>
      <c r="H24" s="30" t="s">
        <v>282</v>
      </c>
      <c r="I24" s="31" t="s">
        <v>282</v>
      </c>
      <c r="J24" s="30" t="s">
        <v>282</v>
      </c>
      <c r="K24" s="30" t="s">
        <v>283</v>
      </c>
      <c r="L24" s="104">
        <v>8711001</v>
      </c>
      <c r="M24" s="174" t="s">
        <v>325</v>
      </c>
      <c r="N24" s="104">
        <v>1</v>
      </c>
      <c r="O24" s="30">
        <v>12</v>
      </c>
      <c r="P24" s="104">
        <v>230</v>
      </c>
      <c r="Q24" s="31">
        <v>0</v>
      </c>
      <c r="R24" s="30" t="s">
        <v>326</v>
      </c>
      <c r="S24" s="111" t="s">
        <v>68</v>
      </c>
      <c r="T24" s="112" t="s">
        <v>69</v>
      </c>
      <c r="U24" s="20"/>
      <c r="V24" s="20"/>
      <c r="W24" s="41"/>
      <c r="X24" s="103" t="str">
        <f t="shared" si="0"/>
        <v>212020200800000000000000087110011811223000000</v>
      </c>
      <c r="Y24" s="39">
        <f t="shared" si="1"/>
        <v>45</v>
      </c>
      <c r="Z24" s="306">
        <v>0</v>
      </c>
      <c r="AB24"/>
    </row>
    <row r="25" spans="1:28" ht="45">
      <c r="A25" s="31">
        <v>2</v>
      </c>
      <c r="B25" s="30">
        <v>1</v>
      </c>
      <c r="C25" s="30" t="s">
        <v>324</v>
      </c>
      <c r="D25" s="30" t="s">
        <v>279</v>
      </c>
      <c r="E25" s="31" t="s">
        <v>279</v>
      </c>
      <c r="F25" s="30" t="s">
        <v>329</v>
      </c>
      <c r="G25" s="30" t="s">
        <v>282</v>
      </c>
      <c r="H25" s="30" t="s">
        <v>282</v>
      </c>
      <c r="I25" s="31" t="s">
        <v>282</v>
      </c>
      <c r="J25" s="30" t="s">
        <v>282</v>
      </c>
      <c r="K25" s="30" t="s">
        <v>283</v>
      </c>
      <c r="L25" s="81">
        <v>8711001</v>
      </c>
      <c r="M25" s="175" t="s">
        <v>325</v>
      </c>
      <c r="N25" s="81">
        <v>3</v>
      </c>
      <c r="O25" s="30">
        <v>12</v>
      </c>
      <c r="P25" s="81">
        <v>100</v>
      </c>
      <c r="Q25" s="31">
        <v>0</v>
      </c>
      <c r="R25" s="30" t="s">
        <v>326</v>
      </c>
      <c r="S25" s="88" t="s">
        <v>68</v>
      </c>
      <c r="T25" s="89" t="s">
        <v>69</v>
      </c>
      <c r="U25" s="20"/>
      <c r="V25" s="20"/>
      <c r="W25" s="40"/>
      <c r="X25" s="80" t="str">
        <f t="shared" si="0"/>
        <v>212020200800000000000000087110011831210000000</v>
      </c>
      <c r="Y25" s="39">
        <f t="shared" si="1"/>
        <v>45</v>
      </c>
      <c r="Z25" s="301">
        <v>450000</v>
      </c>
      <c r="AA25" t="s">
        <v>339</v>
      </c>
      <c r="AB25" s="390"/>
    </row>
    <row r="26" spans="1:28" ht="45">
      <c r="A26" s="31">
        <v>2</v>
      </c>
      <c r="B26" s="30">
        <v>1</v>
      </c>
      <c r="C26" s="30">
        <v>2</v>
      </c>
      <c r="D26" s="30" t="s">
        <v>280</v>
      </c>
      <c r="E26" s="30" t="s">
        <v>280</v>
      </c>
      <c r="F26" s="30" t="s">
        <v>281</v>
      </c>
      <c r="G26" s="30" t="s">
        <v>340</v>
      </c>
      <c r="H26" s="30" t="s">
        <v>341</v>
      </c>
      <c r="I26" s="31" t="s">
        <v>282</v>
      </c>
      <c r="J26" s="30" t="s">
        <v>282</v>
      </c>
      <c r="K26" s="30" t="s">
        <v>283</v>
      </c>
      <c r="L26" s="113" t="s">
        <v>283</v>
      </c>
      <c r="M26" s="174" t="s">
        <v>325</v>
      </c>
      <c r="N26" s="104">
        <v>1</v>
      </c>
      <c r="O26" s="30">
        <v>12</v>
      </c>
      <c r="P26" s="104">
        <v>230</v>
      </c>
      <c r="Q26" s="31">
        <v>0</v>
      </c>
      <c r="R26" s="30" t="s">
        <v>326</v>
      </c>
      <c r="S26" s="109" t="s">
        <v>342</v>
      </c>
      <c r="T26" s="110" t="s">
        <v>343</v>
      </c>
      <c r="U26" s="20"/>
      <c r="V26" s="20"/>
      <c r="W26" s="41"/>
      <c r="X26" s="103" t="str">
        <f t="shared" si="0"/>
        <v>212010100305030000000000000000001811223000000</v>
      </c>
      <c r="Y26" s="39">
        <f t="shared" si="1"/>
        <v>45</v>
      </c>
      <c r="Z26" s="306">
        <v>0</v>
      </c>
      <c r="AB26"/>
    </row>
    <row r="27" spans="1:28" ht="45">
      <c r="A27" s="31">
        <v>2</v>
      </c>
      <c r="B27" s="30">
        <v>1</v>
      </c>
      <c r="C27" s="30">
        <v>2</v>
      </c>
      <c r="D27" s="30" t="s">
        <v>279</v>
      </c>
      <c r="E27" s="30" t="s">
        <v>280</v>
      </c>
      <c r="F27" s="30" t="s">
        <v>334</v>
      </c>
      <c r="G27" s="30" t="s">
        <v>282</v>
      </c>
      <c r="H27" s="30" t="s">
        <v>282</v>
      </c>
      <c r="I27" s="30" t="s">
        <v>282</v>
      </c>
      <c r="J27" s="30" t="s">
        <v>282</v>
      </c>
      <c r="K27" s="30" t="s">
        <v>283</v>
      </c>
      <c r="L27" s="113" t="s">
        <v>344</v>
      </c>
      <c r="M27" s="174" t="s">
        <v>325</v>
      </c>
      <c r="N27" s="104">
        <v>1</v>
      </c>
      <c r="O27" s="30" t="s">
        <v>345</v>
      </c>
      <c r="P27" s="104" t="s">
        <v>346</v>
      </c>
      <c r="Q27" s="30" t="s">
        <v>347</v>
      </c>
      <c r="R27" s="30" t="s">
        <v>326</v>
      </c>
      <c r="S27" s="109" t="s">
        <v>348</v>
      </c>
      <c r="T27" s="110" t="s">
        <v>349</v>
      </c>
      <c r="U27" s="20"/>
      <c r="V27" s="20"/>
      <c r="W27" s="41"/>
      <c r="X27" s="103" t="str">
        <f t="shared" si="0"/>
        <v>212020100400000000000000047323011811223000000</v>
      </c>
      <c r="Y27" s="39">
        <f t="shared" si="1"/>
        <v>45</v>
      </c>
      <c r="Z27" s="306">
        <v>0</v>
      </c>
      <c r="AB27"/>
    </row>
    <row r="28" spans="1:28" ht="45">
      <c r="A28" s="31">
        <v>2</v>
      </c>
      <c r="B28" s="30">
        <v>1</v>
      </c>
      <c r="C28" s="30">
        <v>2</v>
      </c>
      <c r="D28" s="30" t="s">
        <v>280</v>
      </c>
      <c r="E28" s="30" t="s">
        <v>280</v>
      </c>
      <c r="F28" s="30" t="s">
        <v>281</v>
      </c>
      <c r="G28" s="30" t="s">
        <v>340</v>
      </c>
      <c r="H28" s="30" t="s">
        <v>341</v>
      </c>
      <c r="I28" s="31" t="s">
        <v>282</v>
      </c>
      <c r="J28" s="30" t="s">
        <v>282</v>
      </c>
      <c r="K28" s="30" t="s">
        <v>283</v>
      </c>
      <c r="L28" s="90" t="s">
        <v>283</v>
      </c>
      <c r="M28" s="175" t="s">
        <v>325</v>
      </c>
      <c r="N28" s="81">
        <v>3</v>
      </c>
      <c r="O28" s="30">
        <v>12</v>
      </c>
      <c r="P28" s="81">
        <v>100</v>
      </c>
      <c r="Q28" s="31">
        <v>0</v>
      </c>
      <c r="R28" s="30" t="s">
        <v>326</v>
      </c>
      <c r="S28" s="86" t="s">
        <v>342</v>
      </c>
      <c r="T28" s="87" t="s">
        <v>343</v>
      </c>
      <c r="U28" s="20"/>
      <c r="V28" s="20"/>
      <c r="W28" s="40"/>
      <c r="X28" s="80" t="str">
        <f t="shared" si="0"/>
        <v>212010100305030000000000000000001831210000000</v>
      </c>
      <c r="Y28" s="39">
        <f t="shared" si="1"/>
        <v>45</v>
      </c>
      <c r="Z28" s="301">
        <v>0</v>
      </c>
      <c r="AB28"/>
    </row>
    <row r="29" spans="1:28" ht="55.9" customHeight="1">
      <c r="A29" s="31">
        <v>2</v>
      </c>
      <c r="B29" s="30">
        <v>1</v>
      </c>
      <c r="C29" s="30">
        <v>2</v>
      </c>
      <c r="D29" s="30" t="s">
        <v>279</v>
      </c>
      <c r="E29" s="30" t="s">
        <v>280</v>
      </c>
      <c r="F29" s="30" t="s">
        <v>334</v>
      </c>
      <c r="G29" s="30" t="s">
        <v>282</v>
      </c>
      <c r="H29" s="30" t="s">
        <v>282</v>
      </c>
      <c r="I29" s="30" t="s">
        <v>282</v>
      </c>
      <c r="J29" s="30" t="s">
        <v>282</v>
      </c>
      <c r="K29" s="30" t="s">
        <v>283</v>
      </c>
      <c r="L29" s="90" t="s">
        <v>344</v>
      </c>
      <c r="M29" s="175" t="s">
        <v>325</v>
      </c>
      <c r="N29" s="81">
        <v>3</v>
      </c>
      <c r="O29" s="30" t="s">
        <v>345</v>
      </c>
      <c r="P29" s="81">
        <v>100</v>
      </c>
      <c r="Q29" s="30" t="s">
        <v>347</v>
      </c>
      <c r="R29" s="30" t="s">
        <v>326</v>
      </c>
      <c r="S29" s="86" t="s">
        <v>350</v>
      </c>
      <c r="T29" s="87" t="s">
        <v>349</v>
      </c>
      <c r="U29" s="20"/>
      <c r="V29" s="20"/>
      <c r="W29" s="40"/>
      <c r="X29" s="80" t="str">
        <f t="shared" si="0"/>
        <v>212020100400000000000000047323011831210000000</v>
      </c>
      <c r="Y29" s="39">
        <f t="shared" si="1"/>
        <v>45</v>
      </c>
      <c r="Z29" s="301">
        <v>0</v>
      </c>
      <c r="AB29"/>
    </row>
    <row r="30" spans="1:28" ht="49.15" customHeight="1">
      <c r="A30" s="31">
        <v>2</v>
      </c>
      <c r="B30" s="30">
        <v>1</v>
      </c>
      <c r="C30" s="30">
        <v>2</v>
      </c>
      <c r="D30" s="30" t="s">
        <v>279</v>
      </c>
      <c r="E30" s="30" t="s">
        <v>280</v>
      </c>
      <c r="F30" s="30" t="s">
        <v>334</v>
      </c>
      <c r="G30" s="30" t="s">
        <v>282</v>
      </c>
      <c r="H30" s="30" t="s">
        <v>282</v>
      </c>
      <c r="I30" s="30" t="s">
        <v>282</v>
      </c>
      <c r="J30" s="30" t="s">
        <v>282</v>
      </c>
      <c r="K30" s="30" t="s">
        <v>283</v>
      </c>
      <c r="L30" s="113">
        <v>4721400</v>
      </c>
      <c r="M30" s="174" t="s">
        <v>325</v>
      </c>
      <c r="N30" s="104">
        <v>1</v>
      </c>
      <c r="O30" s="30" t="s">
        <v>345</v>
      </c>
      <c r="P30" s="104" t="s">
        <v>346</v>
      </c>
      <c r="Q30" s="30" t="s">
        <v>347</v>
      </c>
      <c r="R30" s="30" t="s">
        <v>326</v>
      </c>
      <c r="S30" s="109" t="s">
        <v>351</v>
      </c>
      <c r="T30" s="110" t="s">
        <v>352</v>
      </c>
      <c r="U30" s="20"/>
      <c r="V30" s="20"/>
      <c r="W30" s="41"/>
      <c r="X30" s="103" t="str">
        <f t="shared" si="0"/>
        <v>212020100400000000000000047214001811223000000</v>
      </c>
      <c r="Y30" s="39">
        <f t="shared" si="1"/>
        <v>45</v>
      </c>
      <c r="Z30" s="306">
        <v>0</v>
      </c>
      <c r="AB30"/>
    </row>
    <row r="31" spans="1:28" ht="49.15" customHeight="1">
      <c r="A31" s="31">
        <v>2</v>
      </c>
      <c r="B31" s="30">
        <v>1</v>
      </c>
      <c r="C31" s="30">
        <v>2</v>
      </c>
      <c r="D31" s="30" t="s">
        <v>279</v>
      </c>
      <c r="E31" s="30" t="s">
        <v>280</v>
      </c>
      <c r="F31" s="30" t="s">
        <v>334</v>
      </c>
      <c r="G31" s="30" t="s">
        <v>282</v>
      </c>
      <c r="H31" s="30" t="s">
        <v>282</v>
      </c>
      <c r="I31" s="30" t="s">
        <v>282</v>
      </c>
      <c r="J31" s="30" t="s">
        <v>282</v>
      </c>
      <c r="K31" s="30" t="s">
        <v>283</v>
      </c>
      <c r="L31" s="90">
        <v>4721400</v>
      </c>
      <c r="M31" s="175" t="s">
        <v>325</v>
      </c>
      <c r="N31" s="81">
        <v>3</v>
      </c>
      <c r="O31" s="30" t="s">
        <v>345</v>
      </c>
      <c r="P31" s="81">
        <v>100</v>
      </c>
      <c r="Q31" s="30" t="s">
        <v>347</v>
      </c>
      <c r="R31" s="30" t="s">
        <v>326</v>
      </c>
      <c r="S31" s="86" t="s">
        <v>351</v>
      </c>
      <c r="T31" s="87" t="s">
        <v>352</v>
      </c>
      <c r="U31" s="20"/>
      <c r="V31" s="20"/>
      <c r="W31" s="40"/>
      <c r="X31" s="80" t="str">
        <f t="shared" si="0"/>
        <v>212020100400000000000000047214001831210000000</v>
      </c>
      <c r="Y31" s="39">
        <f t="shared" si="1"/>
        <v>45</v>
      </c>
      <c r="Z31" s="301">
        <v>0</v>
      </c>
      <c r="AB31"/>
    </row>
    <row r="32" spans="1:28" ht="45">
      <c r="A32" s="31">
        <v>2</v>
      </c>
      <c r="B32" s="30">
        <v>1</v>
      </c>
      <c r="C32" s="30" t="s">
        <v>324</v>
      </c>
      <c r="D32" s="30" t="s">
        <v>279</v>
      </c>
      <c r="E32" s="31" t="s">
        <v>279</v>
      </c>
      <c r="F32" s="30" t="s">
        <v>329</v>
      </c>
      <c r="G32" s="30" t="s">
        <v>282</v>
      </c>
      <c r="H32" s="30" t="s">
        <v>282</v>
      </c>
      <c r="I32" s="31" t="s">
        <v>282</v>
      </c>
      <c r="J32" s="30" t="s">
        <v>282</v>
      </c>
      <c r="K32" s="30" t="s">
        <v>283</v>
      </c>
      <c r="L32" s="104">
        <v>8734001</v>
      </c>
      <c r="M32" s="174" t="s">
        <v>325</v>
      </c>
      <c r="N32" s="104">
        <v>1</v>
      </c>
      <c r="O32" s="30">
        <v>12</v>
      </c>
      <c r="P32" s="104">
        <v>230</v>
      </c>
      <c r="Q32" s="31">
        <v>0</v>
      </c>
      <c r="R32" s="30" t="s">
        <v>326</v>
      </c>
      <c r="S32" s="111" t="s">
        <v>353</v>
      </c>
      <c r="T32" s="112" t="s">
        <v>354</v>
      </c>
      <c r="U32" s="20"/>
      <c r="V32" s="20"/>
      <c r="W32" s="41"/>
      <c r="X32" s="103" t="str">
        <f t="shared" si="0"/>
        <v>212020200800000000000000087340011811223000000</v>
      </c>
      <c r="Y32" s="39">
        <f t="shared" si="1"/>
        <v>45</v>
      </c>
      <c r="Z32" s="306">
        <v>0</v>
      </c>
      <c r="AB32"/>
    </row>
    <row r="33" spans="1:31" ht="45">
      <c r="A33" s="31">
        <v>2</v>
      </c>
      <c r="B33" s="30">
        <v>1</v>
      </c>
      <c r="C33" s="30" t="s">
        <v>324</v>
      </c>
      <c r="D33" s="30" t="s">
        <v>279</v>
      </c>
      <c r="E33" s="31" t="s">
        <v>279</v>
      </c>
      <c r="F33" s="30" t="s">
        <v>329</v>
      </c>
      <c r="G33" s="30" t="s">
        <v>282</v>
      </c>
      <c r="H33" s="30" t="s">
        <v>282</v>
      </c>
      <c r="I33" s="31" t="s">
        <v>282</v>
      </c>
      <c r="J33" s="30" t="s">
        <v>282</v>
      </c>
      <c r="K33" s="30" t="s">
        <v>283</v>
      </c>
      <c r="L33" s="81">
        <v>8734001</v>
      </c>
      <c r="M33" s="175" t="s">
        <v>325</v>
      </c>
      <c r="N33" s="81">
        <v>3</v>
      </c>
      <c r="O33" s="30">
        <v>12</v>
      </c>
      <c r="P33" s="81">
        <v>100</v>
      </c>
      <c r="Q33" s="31">
        <v>0</v>
      </c>
      <c r="R33" s="30" t="s">
        <v>326</v>
      </c>
      <c r="S33" s="88" t="s">
        <v>355</v>
      </c>
      <c r="T33" s="89" t="s">
        <v>354</v>
      </c>
      <c r="U33" s="20"/>
      <c r="V33" s="20"/>
      <c r="W33" s="40"/>
      <c r="X33" s="80" t="str">
        <f t="shared" si="0"/>
        <v>212020200800000000000000087340011831210000000</v>
      </c>
      <c r="Y33" s="39">
        <f t="shared" si="1"/>
        <v>45</v>
      </c>
      <c r="Z33" s="301">
        <v>0</v>
      </c>
      <c r="AB33"/>
    </row>
    <row r="34" spans="1:31" ht="75" customHeight="1">
      <c r="A34" s="31">
        <v>2</v>
      </c>
      <c r="B34" s="30">
        <v>1</v>
      </c>
      <c r="C34" s="30">
        <v>2</v>
      </c>
      <c r="D34" s="30" t="s">
        <v>279</v>
      </c>
      <c r="E34" s="30" t="s">
        <v>280</v>
      </c>
      <c r="F34" s="30" t="s">
        <v>334</v>
      </c>
      <c r="G34" s="30" t="s">
        <v>282</v>
      </c>
      <c r="H34" s="30" t="s">
        <v>282</v>
      </c>
      <c r="I34" s="31" t="s">
        <v>282</v>
      </c>
      <c r="J34" s="30" t="s">
        <v>282</v>
      </c>
      <c r="K34" s="30" t="s">
        <v>283</v>
      </c>
      <c r="L34" s="113" t="s">
        <v>356</v>
      </c>
      <c r="M34" s="174" t="s">
        <v>325</v>
      </c>
      <c r="N34" s="104">
        <v>1</v>
      </c>
      <c r="O34" s="30">
        <v>12</v>
      </c>
      <c r="P34" s="104">
        <v>230</v>
      </c>
      <c r="Q34" s="31">
        <v>0</v>
      </c>
      <c r="R34" s="30" t="s">
        <v>326</v>
      </c>
      <c r="S34" s="109" t="s">
        <v>357</v>
      </c>
      <c r="T34" s="110" t="s">
        <v>358</v>
      </c>
      <c r="U34" s="20"/>
      <c r="V34" s="20"/>
      <c r="W34" s="41"/>
      <c r="X34" s="103" t="str">
        <f t="shared" si="0"/>
        <v>212020100400000000000000043211001811223000000</v>
      </c>
      <c r="Y34" s="39">
        <f t="shared" si="1"/>
        <v>45</v>
      </c>
      <c r="Z34" s="306">
        <v>0</v>
      </c>
      <c r="AB34"/>
    </row>
    <row r="35" spans="1:31" ht="45">
      <c r="A35" s="31">
        <v>2</v>
      </c>
      <c r="B35" s="30">
        <v>1</v>
      </c>
      <c r="C35" s="30">
        <v>2</v>
      </c>
      <c r="D35" s="30" t="s">
        <v>279</v>
      </c>
      <c r="E35" s="30" t="s">
        <v>280</v>
      </c>
      <c r="F35" s="30" t="s">
        <v>334</v>
      </c>
      <c r="G35" s="30" t="s">
        <v>282</v>
      </c>
      <c r="H35" s="30" t="s">
        <v>282</v>
      </c>
      <c r="I35" s="31" t="s">
        <v>282</v>
      </c>
      <c r="J35" s="30" t="s">
        <v>282</v>
      </c>
      <c r="K35" s="30" t="s">
        <v>283</v>
      </c>
      <c r="L35" s="90" t="s">
        <v>356</v>
      </c>
      <c r="M35" s="175" t="s">
        <v>325</v>
      </c>
      <c r="N35" s="81">
        <v>3</v>
      </c>
      <c r="O35" s="30">
        <v>12</v>
      </c>
      <c r="P35" s="81">
        <v>100</v>
      </c>
      <c r="Q35" s="31">
        <v>0</v>
      </c>
      <c r="R35" s="30" t="s">
        <v>326</v>
      </c>
      <c r="S35" s="86" t="s">
        <v>357</v>
      </c>
      <c r="T35" s="87" t="s">
        <v>358</v>
      </c>
      <c r="U35" s="20"/>
      <c r="V35" s="20"/>
      <c r="W35" s="40"/>
      <c r="X35" s="80" t="str">
        <f t="shared" si="0"/>
        <v>212020100400000000000000043211001831210000000</v>
      </c>
      <c r="Y35" s="39">
        <f t="shared" si="1"/>
        <v>45</v>
      </c>
      <c r="Z35" s="301">
        <v>0</v>
      </c>
      <c r="AB35"/>
    </row>
    <row r="36" spans="1:31" ht="40.9" customHeight="1">
      <c r="A36" s="31">
        <v>2</v>
      </c>
      <c r="B36" s="30">
        <v>1</v>
      </c>
      <c r="C36" s="30">
        <v>2</v>
      </c>
      <c r="D36" s="30" t="s">
        <v>280</v>
      </c>
      <c r="E36" s="30" t="s">
        <v>280</v>
      </c>
      <c r="F36" s="30" t="s">
        <v>281</v>
      </c>
      <c r="G36" s="30" t="s">
        <v>341</v>
      </c>
      <c r="H36" s="30" t="s">
        <v>279</v>
      </c>
      <c r="I36" s="31" t="s">
        <v>282</v>
      </c>
      <c r="J36" s="30" t="s">
        <v>282</v>
      </c>
      <c r="K36" s="30" t="s">
        <v>283</v>
      </c>
      <c r="L36" s="113" t="s">
        <v>283</v>
      </c>
      <c r="M36" s="174" t="s">
        <v>325</v>
      </c>
      <c r="N36" s="104">
        <v>1</v>
      </c>
      <c r="O36" s="30">
        <v>12</v>
      </c>
      <c r="P36" s="104">
        <v>230</v>
      </c>
      <c r="Q36" s="31">
        <v>0</v>
      </c>
      <c r="R36" s="30" t="s">
        <v>326</v>
      </c>
      <c r="S36" s="109" t="s">
        <v>71</v>
      </c>
      <c r="T36" s="110" t="s">
        <v>359</v>
      </c>
      <c r="U36" s="20"/>
      <c r="V36" s="20"/>
      <c r="W36" s="41"/>
      <c r="X36" s="103" t="str">
        <f t="shared" si="0"/>
        <v>212010100303020000000000000000001811223000000</v>
      </c>
      <c r="Y36" s="39">
        <f t="shared" si="1"/>
        <v>45</v>
      </c>
      <c r="Z36" s="306">
        <v>0</v>
      </c>
      <c r="AB36"/>
    </row>
    <row r="37" spans="1:31" ht="42.6" customHeight="1">
      <c r="A37" s="31">
        <v>2</v>
      </c>
      <c r="B37" s="30">
        <v>1</v>
      </c>
      <c r="C37" s="30">
        <v>2</v>
      </c>
      <c r="D37" s="30" t="s">
        <v>280</v>
      </c>
      <c r="E37" s="30" t="s">
        <v>280</v>
      </c>
      <c r="F37" s="30" t="s">
        <v>281</v>
      </c>
      <c r="G37" s="30" t="s">
        <v>341</v>
      </c>
      <c r="H37" s="30" t="s">
        <v>279</v>
      </c>
      <c r="I37" s="31" t="s">
        <v>282</v>
      </c>
      <c r="J37" s="30" t="s">
        <v>282</v>
      </c>
      <c r="K37" s="30" t="s">
        <v>283</v>
      </c>
      <c r="L37" s="90" t="s">
        <v>283</v>
      </c>
      <c r="M37" s="175" t="s">
        <v>325</v>
      </c>
      <c r="N37" s="81">
        <v>3</v>
      </c>
      <c r="O37" s="30">
        <v>12</v>
      </c>
      <c r="P37" s="81">
        <v>100</v>
      </c>
      <c r="Q37" s="31">
        <v>0</v>
      </c>
      <c r="R37" s="30" t="s">
        <v>326</v>
      </c>
      <c r="S37" s="86" t="s">
        <v>71</v>
      </c>
      <c r="T37" s="87" t="s">
        <v>359</v>
      </c>
      <c r="U37" s="20"/>
      <c r="V37" s="20"/>
      <c r="W37" s="40"/>
      <c r="X37" s="80" t="str">
        <f t="shared" si="0"/>
        <v>212010100303020000000000000000001831210000000</v>
      </c>
      <c r="Y37" s="39">
        <f t="shared" si="1"/>
        <v>45</v>
      </c>
      <c r="Z37" s="301">
        <v>0</v>
      </c>
      <c r="AB37"/>
    </row>
    <row r="38" spans="1:31" ht="31.5">
      <c r="A38" s="31">
        <v>2</v>
      </c>
      <c r="B38" s="30">
        <v>1</v>
      </c>
      <c r="C38" s="30">
        <v>2</v>
      </c>
      <c r="D38" s="30" t="s">
        <v>280</v>
      </c>
      <c r="E38" s="30" t="s">
        <v>280</v>
      </c>
      <c r="F38" s="30" t="s">
        <v>281</v>
      </c>
      <c r="G38" s="30" t="s">
        <v>341</v>
      </c>
      <c r="H38" s="30" t="s">
        <v>279</v>
      </c>
      <c r="I38" s="31" t="s">
        <v>282</v>
      </c>
      <c r="J38" s="30" t="s">
        <v>282</v>
      </c>
      <c r="K38" s="30" t="s">
        <v>283</v>
      </c>
      <c r="L38" s="113" t="s">
        <v>283</v>
      </c>
      <c r="M38" s="174" t="s">
        <v>325</v>
      </c>
      <c r="N38" s="104">
        <v>1</v>
      </c>
      <c r="O38" s="30">
        <v>12</v>
      </c>
      <c r="P38" s="104">
        <v>230</v>
      </c>
      <c r="Q38" s="31">
        <v>0</v>
      </c>
      <c r="R38" s="30" t="s">
        <v>326</v>
      </c>
      <c r="S38" s="109" t="s">
        <v>71</v>
      </c>
      <c r="T38" s="110" t="s">
        <v>72</v>
      </c>
      <c r="U38" s="20"/>
      <c r="V38" s="20"/>
      <c r="W38" s="41"/>
      <c r="X38" s="103" t="str">
        <f t="shared" si="0"/>
        <v>212010100303020000000000000000001811223000000</v>
      </c>
      <c r="Y38" s="39">
        <f t="shared" si="1"/>
        <v>45</v>
      </c>
      <c r="Z38" s="306">
        <v>2140000</v>
      </c>
      <c r="AA38" t="s">
        <v>360</v>
      </c>
    </row>
    <row r="39" spans="1:31" ht="31.5">
      <c r="A39" s="31">
        <v>2</v>
      </c>
      <c r="B39" s="30">
        <v>1</v>
      </c>
      <c r="C39" s="30">
        <v>2</v>
      </c>
      <c r="D39" s="30" t="s">
        <v>280</v>
      </c>
      <c r="E39" s="30" t="s">
        <v>280</v>
      </c>
      <c r="F39" s="30" t="s">
        <v>281</v>
      </c>
      <c r="G39" s="30" t="s">
        <v>341</v>
      </c>
      <c r="H39" s="30" t="s">
        <v>279</v>
      </c>
      <c r="I39" s="31" t="s">
        <v>282</v>
      </c>
      <c r="J39" s="30" t="s">
        <v>282</v>
      </c>
      <c r="K39" s="30" t="s">
        <v>283</v>
      </c>
      <c r="L39" s="90" t="s">
        <v>283</v>
      </c>
      <c r="M39" s="175" t="s">
        <v>325</v>
      </c>
      <c r="N39" s="81">
        <v>3</v>
      </c>
      <c r="O39" s="30">
        <v>12</v>
      </c>
      <c r="P39" s="81">
        <v>100</v>
      </c>
      <c r="Q39" s="31">
        <v>0</v>
      </c>
      <c r="R39" s="30" t="s">
        <v>326</v>
      </c>
      <c r="S39" s="86" t="s">
        <v>71</v>
      </c>
      <c r="T39" s="87" t="s">
        <v>72</v>
      </c>
      <c r="U39" s="20"/>
      <c r="V39" s="20"/>
      <c r="W39" s="40"/>
      <c r="X39" s="80" t="str">
        <f t="shared" si="0"/>
        <v>212010100303020000000000000000001831210000000</v>
      </c>
      <c r="Y39" s="39">
        <f t="shared" si="1"/>
        <v>45</v>
      </c>
      <c r="Z39" s="301">
        <v>2100000</v>
      </c>
      <c r="AA39" t="s">
        <v>360</v>
      </c>
      <c r="AB39" s="391"/>
    </row>
    <row r="40" spans="1:31" ht="30">
      <c r="A40" s="31">
        <v>2</v>
      </c>
      <c r="B40" s="30">
        <v>1</v>
      </c>
      <c r="C40" s="30">
        <v>2</v>
      </c>
      <c r="D40" s="30" t="s">
        <v>279</v>
      </c>
      <c r="E40" s="30" t="s">
        <v>280</v>
      </c>
      <c r="F40" s="30" t="s">
        <v>334</v>
      </c>
      <c r="G40" s="30" t="s">
        <v>282</v>
      </c>
      <c r="H40" s="30" t="s">
        <v>282</v>
      </c>
      <c r="I40" s="30" t="s">
        <v>282</v>
      </c>
      <c r="J40" s="30" t="s">
        <v>282</v>
      </c>
      <c r="K40" s="30" t="s">
        <v>283</v>
      </c>
      <c r="L40" s="104">
        <v>4526601</v>
      </c>
      <c r="M40" s="174" t="s">
        <v>325</v>
      </c>
      <c r="N40" s="104">
        <v>1</v>
      </c>
      <c r="O40" s="30">
        <v>12</v>
      </c>
      <c r="P40" s="104">
        <v>230</v>
      </c>
      <c r="Q40" s="31">
        <v>0</v>
      </c>
      <c r="R40" s="30" t="s">
        <v>326</v>
      </c>
      <c r="S40" s="109" t="s">
        <v>361</v>
      </c>
      <c r="T40" s="110" t="s">
        <v>362</v>
      </c>
      <c r="U40" s="20"/>
      <c r="V40" s="20"/>
      <c r="W40" s="41"/>
      <c r="X40" s="103" t="str">
        <f t="shared" si="0"/>
        <v>212020100400000000000000045266011811223000000</v>
      </c>
      <c r="Y40" s="39">
        <f t="shared" si="1"/>
        <v>45</v>
      </c>
      <c r="Z40" s="306">
        <v>0</v>
      </c>
      <c r="AB40"/>
    </row>
    <row r="41" spans="1:31" ht="30">
      <c r="A41" s="31">
        <v>2</v>
      </c>
      <c r="B41" s="30">
        <v>1</v>
      </c>
      <c r="C41" s="30">
        <v>2</v>
      </c>
      <c r="D41" s="30" t="s">
        <v>279</v>
      </c>
      <c r="E41" s="30" t="s">
        <v>280</v>
      </c>
      <c r="F41" s="30" t="s">
        <v>334</v>
      </c>
      <c r="G41" s="30" t="s">
        <v>282</v>
      </c>
      <c r="H41" s="30" t="s">
        <v>282</v>
      </c>
      <c r="I41" s="30" t="s">
        <v>282</v>
      </c>
      <c r="J41" s="30" t="s">
        <v>282</v>
      </c>
      <c r="K41" s="30" t="s">
        <v>283</v>
      </c>
      <c r="L41" s="81">
        <v>4526601</v>
      </c>
      <c r="M41" s="175" t="s">
        <v>325</v>
      </c>
      <c r="N41" s="81">
        <v>3</v>
      </c>
      <c r="O41" s="30">
        <v>12</v>
      </c>
      <c r="P41" s="81">
        <v>100</v>
      </c>
      <c r="Q41" s="31">
        <v>0</v>
      </c>
      <c r="R41" s="30" t="s">
        <v>326</v>
      </c>
      <c r="S41" s="86" t="s">
        <v>361</v>
      </c>
      <c r="T41" s="87" t="s">
        <v>362</v>
      </c>
      <c r="U41" s="20"/>
      <c r="V41" s="20"/>
      <c r="W41" s="40"/>
      <c r="X41" s="80" t="str">
        <f t="shared" si="0"/>
        <v>212020100400000000000000045266011831210000000</v>
      </c>
      <c r="Y41" s="39">
        <f t="shared" si="1"/>
        <v>45</v>
      </c>
      <c r="Z41" s="301">
        <v>0</v>
      </c>
      <c r="AB41"/>
    </row>
    <row r="42" spans="1:31">
      <c r="A42" s="31">
        <v>2</v>
      </c>
      <c r="B42" s="30">
        <v>1</v>
      </c>
      <c r="C42" s="30">
        <v>2</v>
      </c>
      <c r="D42" s="30" t="s">
        <v>279</v>
      </c>
      <c r="E42" s="30" t="s">
        <v>280</v>
      </c>
      <c r="F42" s="30" t="s">
        <v>334</v>
      </c>
      <c r="G42" s="30" t="s">
        <v>282</v>
      </c>
      <c r="H42" s="30" t="s">
        <v>282</v>
      </c>
      <c r="I42" s="30" t="s">
        <v>282</v>
      </c>
      <c r="J42" s="30" t="s">
        <v>282</v>
      </c>
      <c r="K42" s="30" t="s">
        <v>283</v>
      </c>
      <c r="L42" s="104">
        <v>4825101</v>
      </c>
      <c r="M42" s="174" t="s">
        <v>325</v>
      </c>
      <c r="N42" s="104">
        <v>1</v>
      </c>
      <c r="O42" s="30">
        <v>12</v>
      </c>
      <c r="P42" s="104">
        <v>230</v>
      </c>
      <c r="Q42" s="31">
        <v>0</v>
      </c>
      <c r="R42" s="30" t="s">
        <v>326</v>
      </c>
      <c r="S42" s="111" t="s">
        <v>363</v>
      </c>
      <c r="T42" s="112" t="s">
        <v>364</v>
      </c>
      <c r="U42" s="20"/>
      <c r="V42" s="20"/>
      <c r="W42" s="41"/>
      <c r="X42" s="103" t="str">
        <f t="shared" si="0"/>
        <v>212020100400000000000000048251011811223000000</v>
      </c>
      <c r="Y42" s="39">
        <f t="shared" si="1"/>
        <v>45</v>
      </c>
      <c r="Z42" s="306">
        <v>0</v>
      </c>
      <c r="AB42"/>
    </row>
    <row r="43" spans="1:31">
      <c r="A43" s="31">
        <v>2</v>
      </c>
      <c r="B43" s="30">
        <v>1</v>
      </c>
      <c r="C43" s="30">
        <v>2</v>
      </c>
      <c r="D43" s="30" t="s">
        <v>279</v>
      </c>
      <c r="E43" s="30" t="s">
        <v>280</v>
      </c>
      <c r="F43" s="30" t="s">
        <v>334</v>
      </c>
      <c r="G43" s="30" t="s">
        <v>282</v>
      </c>
      <c r="H43" s="30" t="s">
        <v>282</v>
      </c>
      <c r="I43" s="30" t="s">
        <v>282</v>
      </c>
      <c r="J43" s="30" t="s">
        <v>282</v>
      </c>
      <c r="K43" s="30" t="s">
        <v>283</v>
      </c>
      <c r="L43" s="81">
        <v>4825101</v>
      </c>
      <c r="M43" s="175" t="s">
        <v>325</v>
      </c>
      <c r="N43" s="81">
        <v>3</v>
      </c>
      <c r="O43" s="30">
        <v>12</v>
      </c>
      <c r="P43" s="81">
        <v>100</v>
      </c>
      <c r="Q43" s="31">
        <v>0</v>
      </c>
      <c r="R43" s="30" t="s">
        <v>326</v>
      </c>
      <c r="S43" s="88" t="s">
        <v>363</v>
      </c>
      <c r="T43" s="89" t="s">
        <v>364</v>
      </c>
      <c r="U43" s="20"/>
      <c r="V43" s="20"/>
      <c r="W43" s="40"/>
      <c r="X43" s="80" t="str">
        <f t="shared" si="0"/>
        <v>212020100400000000000000048251011831210000000</v>
      </c>
      <c r="Y43" s="39">
        <f t="shared" si="1"/>
        <v>45</v>
      </c>
      <c r="Z43" s="301">
        <v>0</v>
      </c>
      <c r="AB43"/>
    </row>
    <row r="44" spans="1:31" ht="30">
      <c r="A44" s="31">
        <v>2</v>
      </c>
      <c r="B44" s="30">
        <v>1</v>
      </c>
      <c r="C44" s="30">
        <v>2</v>
      </c>
      <c r="D44" s="30" t="s">
        <v>279</v>
      </c>
      <c r="E44" s="30" t="s">
        <v>280</v>
      </c>
      <c r="F44" s="30" t="s">
        <v>334</v>
      </c>
      <c r="G44" s="30" t="s">
        <v>282</v>
      </c>
      <c r="H44" s="30" t="s">
        <v>282</v>
      </c>
      <c r="I44" s="30" t="s">
        <v>282</v>
      </c>
      <c r="J44" s="30" t="s">
        <v>282</v>
      </c>
      <c r="K44" s="30" t="s">
        <v>283</v>
      </c>
      <c r="L44" s="113">
        <v>4722302</v>
      </c>
      <c r="M44" s="174" t="s">
        <v>325</v>
      </c>
      <c r="N44" s="104">
        <v>1</v>
      </c>
      <c r="O44" s="30">
        <v>12</v>
      </c>
      <c r="P44" s="104">
        <v>230</v>
      </c>
      <c r="Q44" s="31">
        <v>0</v>
      </c>
      <c r="R44" s="30" t="s">
        <v>326</v>
      </c>
      <c r="S44" s="111" t="s">
        <v>365</v>
      </c>
      <c r="T44" s="112" t="s">
        <v>366</v>
      </c>
      <c r="U44" s="20"/>
      <c r="V44" s="20"/>
      <c r="W44" s="41"/>
      <c r="X44" s="103" t="str">
        <f t="shared" si="0"/>
        <v>212020100400000000000000047223021811223000000</v>
      </c>
      <c r="Y44" s="39">
        <f t="shared" si="1"/>
        <v>45</v>
      </c>
      <c r="Z44" s="306">
        <v>0</v>
      </c>
      <c r="AB44"/>
    </row>
    <row r="45" spans="1:31" ht="30">
      <c r="A45" s="31">
        <v>2</v>
      </c>
      <c r="B45" s="30">
        <v>1</v>
      </c>
      <c r="C45" s="30">
        <v>2</v>
      </c>
      <c r="D45" s="30" t="s">
        <v>279</v>
      </c>
      <c r="E45" s="30" t="s">
        <v>280</v>
      </c>
      <c r="F45" s="30" t="s">
        <v>334</v>
      </c>
      <c r="G45" s="30" t="s">
        <v>282</v>
      </c>
      <c r="H45" s="30" t="s">
        <v>282</v>
      </c>
      <c r="I45" s="30" t="s">
        <v>282</v>
      </c>
      <c r="J45" s="30" t="s">
        <v>282</v>
      </c>
      <c r="K45" s="30" t="s">
        <v>283</v>
      </c>
      <c r="L45" s="90">
        <v>4722302</v>
      </c>
      <c r="M45" s="175" t="s">
        <v>325</v>
      </c>
      <c r="N45" s="81">
        <v>3</v>
      </c>
      <c r="O45" s="30">
        <v>12</v>
      </c>
      <c r="P45" s="81">
        <v>100</v>
      </c>
      <c r="Q45" s="31">
        <v>0</v>
      </c>
      <c r="R45" s="30" t="s">
        <v>326</v>
      </c>
      <c r="S45" s="88" t="s">
        <v>365</v>
      </c>
      <c r="T45" s="89" t="s">
        <v>366</v>
      </c>
      <c r="U45" s="20"/>
      <c r="V45" s="20"/>
      <c r="W45" s="40"/>
      <c r="X45" s="80" t="str">
        <f t="shared" si="0"/>
        <v>212020100400000000000000047223021831210000000</v>
      </c>
      <c r="Y45" s="39">
        <f t="shared" si="1"/>
        <v>45</v>
      </c>
      <c r="Z45" s="301">
        <v>0</v>
      </c>
      <c r="AB45"/>
    </row>
    <row r="46" spans="1:31" ht="30">
      <c r="A46" s="31">
        <v>2</v>
      </c>
      <c r="B46" s="30">
        <v>1</v>
      </c>
      <c r="C46" s="30">
        <v>2</v>
      </c>
      <c r="D46" s="30" t="s">
        <v>279</v>
      </c>
      <c r="E46" s="30" t="s">
        <v>280</v>
      </c>
      <c r="F46" s="30" t="s">
        <v>334</v>
      </c>
      <c r="G46" s="30" t="s">
        <v>282</v>
      </c>
      <c r="H46" s="30" t="s">
        <v>282</v>
      </c>
      <c r="I46" s="30" t="s">
        <v>282</v>
      </c>
      <c r="J46" s="30" t="s">
        <v>282</v>
      </c>
      <c r="K46" s="30" t="s">
        <v>283</v>
      </c>
      <c r="L46" s="113">
        <v>4722200</v>
      </c>
      <c r="M46" s="174" t="s">
        <v>325</v>
      </c>
      <c r="N46" s="104">
        <v>1</v>
      </c>
      <c r="O46" s="30">
        <v>12</v>
      </c>
      <c r="P46" s="104">
        <v>230</v>
      </c>
      <c r="Q46" s="31">
        <v>0</v>
      </c>
      <c r="R46" s="30" t="s">
        <v>326</v>
      </c>
      <c r="S46" s="111" t="s">
        <v>367</v>
      </c>
      <c r="T46" s="112" t="s">
        <v>368</v>
      </c>
      <c r="U46" s="20"/>
      <c r="V46" s="20"/>
      <c r="W46" s="41"/>
      <c r="X46" s="103" t="str">
        <f t="shared" si="0"/>
        <v>212020100400000000000000047222001811223000000</v>
      </c>
      <c r="Y46" s="39">
        <f t="shared" si="1"/>
        <v>45</v>
      </c>
      <c r="Z46" s="306">
        <v>0</v>
      </c>
      <c r="AB46"/>
    </row>
    <row r="47" spans="1:31" ht="30">
      <c r="A47" s="31">
        <v>2</v>
      </c>
      <c r="B47" s="30">
        <v>1</v>
      </c>
      <c r="C47" s="30">
        <v>2</v>
      </c>
      <c r="D47" s="30" t="s">
        <v>279</v>
      </c>
      <c r="E47" s="30" t="s">
        <v>280</v>
      </c>
      <c r="F47" s="30" t="s">
        <v>334</v>
      </c>
      <c r="G47" s="30" t="s">
        <v>282</v>
      </c>
      <c r="H47" s="30" t="s">
        <v>282</v>
      </c>
      <c r="I47" s="30" t="s">
        <v>282</v>
      </c>
      <c r="J47" s="30" t="s">
        <v>282</v>
      </c>
      <c r="K47" s="30" t="s">
        <v>283</v>
      </c>
      <c r="L47" s="90">
        <v>4722200</v>
      </c>
      <c r="M47" s="175" t="s">
        <v>325</v>
      </c>
      <c r="N47" s="81">
        <v>3</v>
      </c>
      <c r="O47" s="30">
        <v>12</v>
      </c>
      <c r="P47" s="81">
        <v>100</v>
      </c>
      <c r="Q47" s="31">
        <v>0</v>
      </c>
      <c r="R47" s="30" t="s">
        <v>326</v>
      </c>
      <c r="S47" s="88" t="s">
        <v>367</v>
      </c>
      <c r="T47" s="89" t="s">
        <v>368</v>
      </c>
      <c r="U47" s="20"/>
      <c r="V47" s="20"/>
      <c r="W47" s="40"/>
      <c r="X47" s="80" t="str">
        <f t="shared" si="0"/>
        <v>212020100400000000000000047222001831210000000</v>
      </c>
      <c r="Y47" s="39">
        <f t="shared" si="1"/>
        <v>45</v>
      </c>
      <c r="Z47" s="301">
        <v>0</v>
      </c>
      <c r="AB47"/>
    </row>
    <row r="48" spans="1:31" ht="30">
      <c r="A48" s="31">
        <v>2</v>
      </c>
      <c r="B48" s="30">
        <v>1</v>
      </c>
      <c r="C48" s="30" t="s">
        <v>324</v>
      </c>
      <c r="D48" s="30" t="s">
        <v>279</v>
      </c>
      <c r="E48" s="30" t="s">
        <v>280</v>
      </c>
      <c r="F48" s="30" t="s">
        <v>281</v>
      </c>
      <c r="G48" s="30" t="s">
        <v>282</v>
      </c>
      <c r="H48" s="30" t="s">
        <v>282</v>
      </c>
      <c r="I48" s="31" t="s">
        <v>282</v>
      </c>
      <c r="J48" s="30" t="s">
        <v>282</v>
      </c>
      <c r="K48" s="30" t="s">
        <v>283</v>
      </c>
      <c r="L48" s="104">
        <v>3513001</v>
      </c>
      <c r="M48" s="174" t="s">
        <v>325</v>
      </c>
      <c r="N48" s="104">
        <v>1</v>
      </c>
      <c r="O48" s="30">
        <v>12</v>
      </c>
      <c r="P48" s="104">
        <v>230</v>
      </c>
      <c r="Q48" s="31">
        <v>0</v>
      </c>
      <c r="R48" s="30" t="s">
        <v>326</v>
      </c>
      <c r="S48" s="114" t="s">
        <v>75</v>
      </c>
      <c r="T48" s="115" t="s">
        <v>76</v>
      </c>
      <c r="U48" s="20"/>
      <c r="V48" s="20"/>
      <c r="W48" s="41"/>
      <c r="X48" s="103" t="str">
        <f t="shared" si="0"/>
        <v>212020100300000000000000035130011811223000000</v>
      </c>
      <c r="Y48" s="39">
        <f t="shared" si="1"/>
        <v>45</v>
      </c>
      <c r="Z48" s="306">
        <v>640000</v>
      </c>
      <c r="AA48" t="s">
        <v>369</v>
      </c>
      <c r="AB48" s="391"/>
      <c r="AD48" s="292"/>
      <c r="AE48" s="281"/>
    </row>
    <row r="49" spans="1:30" ht="30">
      <c r="A49" s="31">
        <v>2</v>
      </c>
      <c r="B49" s="30">
        <v>1</v>
      </c>
      <c r="C49" s="30" t="s">
        <v>324</v>
      </c>
      <c r="D49" s="30" t="s">
        <v>279</v>
      </c>
      <c r="E49" s="30" t="s">
        <v>280</v>
      </c>
      <c r="F49" s="30" t="s">
        <v>281</v>
      </c>
      <c r="G49" s="30" t="s">
        <v>282</v>
      </c>
      <c r="H49" s="30" t="s">
        <v>282</v>
      </c>
      <c r="I49" s="31" t="s">
        <v>282</v>
      </c>
      <c r="J49" s="30" t="s">
        <v>282</v>
      </c>
      <c r="K49" s="30" t="s">
        <v>283</v>
      </c>
      <c r="L49" s="81">
        <v>3513001</v>
      </c>
      <c r="M49" s="175" t="s">
        <v>325</v>
      </c>
      <c r="N49" s="81">
        <v>3</v>
      </c>
      <c r="O49" s="30">
        <v>12</v>
      </c>
      <c r="P49" s="81">
        <v>100</v>
      </c>
      <c r="Q49" s="31">
        <v>0</v>
      </c>
      <c r="R49" s="30" t="s">
        <v>326</v>
      </c>
      <c r="S49" s="91" t="s">
        <v>75</v>
      </c>
      <c r="T49" s="92" t="s">
        <v>76</v>
      </c>
      <c r="U49" s="20"/>
      <c r="V49" s="20"/>
      <c r="W49" s="40"/>
      <c r="X49" s="80" t="str">
        <f t="shared" si="0"/>
        <v>212020100300000000000000035130011831210000000</v>
      </c>
      <c r="Y49" s="39">
        <f t="shared" si="1"/>
        <v>45</v>
      </c>
      <c r="Z49" s="301">
        <v>0</v>
      </c>
      <c r="AB49"/>
    </row>
    <row r="50" spans="1:30" ht="30">
      <c r="A50" s="31">
        <v>2</v>
      </c>
      <c r="B50" s="30">
        <v>1</v>
      </c>
      <c r="C50" s="30" t="s">
        <v>324</v>
      </c>
      <c r="D50" s="30" t="s">
        <v>279</v>
      </c>
      <c r="E50" s="31" t="s">
        <v>279</v>
      </c>
      <c r="F50" s="30" t="s">
        <v>329</v>
      </c>
      <c r="G50" s="30" t="s">
        <v>282</v>
      </c>
      <c r="H50" s="30" t="s">
        <v>282</v>
      </c>
      <c r="I50" s="31" t="s">
        <v>282</v>
      </c>
      <c r="J50" s="30" t="s">
        <v>282</v>
      </c>
      <c r="K50" s="30" t="s">
        <v>283</v>
      </c>
      <c r="L50" s="104">
        <v>8912197</v>
      </c>
      <c r="M50" s="174" t="s">
        <v>325</v>
      </c>
      <c r="N50" s="104">
        <v>1</v>
      </c>
      <c r="O50" s="30">
        <v>12</v>
      </c>
      <c r="P50" s="104">
        <v>230</v>
      </c>
      <c r="Q50" s="31">
        <v>0</v>
      </c>
      <c r="R50" s="30" t="s">
        <v>326</v>
      </c>
      <c r="S50" s="111" t="s">
        <v>78</v>
      </c>
      <c r="T50" s="112" t="s">
        <v>370</v>
      </c>
      <c r="U50" s="20"/>
      <c r="V50" s="20"/>
      <c r="W50" s="41"/>
      <c r="X50" s="103" t="str">
        <f t="shared" si="0"/>
        <v>212020200800000000000000089121971811223000000</v>
      </c>
      <c r="Y50" s="39">
        <f t="shared" si="1"/>
        <v>45</v>
      </c>
      <c r="Z50" s="306">
        <v>0</v>
      </c>
      <c r="AB50"/>
    </row>
    <row r="51" spans="1:30" ht="30">
      <c r="A51" s="31">
        <v>2</v>
      </c>
      <c r="B51" s="30">
        <v>1</v>
      </c>
      <c r="C51" s="30" t="s">
        <v>324</v>
      </c>
      <c r="D51" s="30" t="s">
        <v>279</v>
      </c>
      <c r="E51" s="31" t="s">
        <v>279</v>
      </c>
      <c r="F51" s="30" t="s">
        <v>329</v>
      </c>
      <c r="G51" s="30" t="s">
        <v>282</v>
      </c>
      <c r="H51" s="30" t="s">
        <v>282</v>
      </c>
      <c r="I51" s="31" t="s">
        <v>282</v>
      </c>
      <c r="J51" s="30" t="s">
        <v>282</v>
      </c>
      <c r="K51" s="30" t="s">
        <v>283</v>
      </c>
      <c r="L51" s="81">
        <v>8912197</v>
      </c>
      <c r="M51" s="175" t="s">
        <v>325</v>
      </c>
      <c r="N51" s="81">
        <v>3</v>
      </c>
      <c r="O51" s="30">
        <v>12</v>
      </c>
      <c r="P51" s="81">
        <v>100</v>
      </c>
      <c r="Q51" s="31">
        <v>0</v>
      </c>
      <c r="R51" s="30" t="s">
        <v>326</v>
      </c>
      <c r="S51" s="88" t="s">
        <v>78</v>
      </c>
      <c r="T51" s="89" t="s">
        <v>370</v>
      </c>
      <c r="U51" s="20"/>
      <c r="V51" s="20"/>
      <c r="W51" s="40"/>
      <c r="X51" s="80" t="str">
        <f t="shared" si="0"/>
        <v>212020200800000000000000089121971831210000000</v>
      </c>
      <c r="Y51" s="39">
        <f t="shared" si="1"/>
        <v>45</v>
      </c>
      <c r="Z51" s="301">
        <v>0</v>
      </c>
      <c r="AB51"/>
    </row>
    <row r="52" spans="1:30" ht="30">
      <c r="A52" s="31">
        <v>2</v>
      </c>
      <c r="B52" s="30">
        <v>1</v>
      </c>
      <c r="C52" s="30" t="s">
        <v>324</v>
      </c>
      <c r="D52" s="30" t="s">
        <v>279</v>
      </c>
      <c r="E52" s="31" t="s">
        <v>279</v>
      </c>
      <c r="F52" s="30" t="s">
        <v>329</v>
      </c>
      <c r="G52" s="30" t="s">
        <v>282</v>
      </c>
      <c r="H52" s="30" t="s">
        <v>282</v>
      </c>
      <c r="I52" s="31" t="s">
        <v>282</v>
      </c>
      <c r="J52" s="30" t="s">
        <v>282</v>
      </c>
      <c r="K52" s="30" t="s">
        <v>283</v>
      </c>
      <c r="L52" s="104">
        <v>8912202</v>
      </c>
      <c r="M52" s="174" t="s">
        <v>325</v>
      </c>
      <c r="N52" s="104">
        <v>1</v>
      </c>
      <c r="O52" s="30">
        <v>12</v>
      </c>
      <c r="P52" s="104">
        <v>230</v>
      </c>
      <c r="Q52" s="31">
        <v>0</v>
      </c>
      <c r="R52" s="30" t="s">
        <v>326</v>
      </c>
      <c r="S52" s="111" t="s">
        <v>78</v>
      </c>
      <c r="T52" s="112" t="s">
        <v>79</v>
      </c>
      <c r="U52" s="20"/>
      <c r="V52" s="20"/>
      <c r="W52" s="41"/>
      <c r="X52" s="103" t="str">
        <f t="shared" si="0"/>
        <v>212020200800000000000000089122021811223000000</v>
      </c>
      <c r="Y52" s="39">
        <f t="shared" si="1"/>
        <v>45</v>
      </c>
      <c r="Z52" s="306">
        <v>120000</v>
      </c>
      <c r="AA52" t="s">
        <v>371</v>
      </c>
    </row>
    <row r="53" spans="1:30" ht="30">
      <c r="A53" s="31">
        <v>2</v>
      </c>
      <c r="B53" s="30">
        <v>1</v>
      </c>
      <c r="C53" s="30" t="s">
        <v>324</v>
      </c>
      <c r="D53" s="30" t="s">
        <v>279</v>
      </c>
      <c r="E53" s="31" t="s">
        <v>279</v>
      </c>
      <c r="F53" s="30" t="s">
        <v>329</v>
      </c>
      <c r="G53" s="30" t="s">
        <v>282</v>
      </c>
      <c r="H53" s="30" t="s">
        <v>282</v>
      </c>
      <c r="I53" s="31" t="s">
        <v>282</v>
      </c>
      <c r="J53" s="30" t="s">
        <v>282</v>
      </c>
      <c r="K53" s="30" t="s">
        <v>283</v>
      </c>
      <c r="L53" s="81">
        <v>8912202</v>
      </c>
      <c r="M53" s="175" t="s">
        <v>325</v>
      </c>
      <c r="N53" s="81">
        <v>3</v>
      </c>
      <c r="O53" s="30">
        <v>12</v>
      </c>
      <c r="P53" s="81">
        <v>100</v>
      </c>
      <c r="Q53" s="31">
        <v>0</v>
      </c>
      <c r="R53" s="30" t="s">
        <v>326</v>
      </c>
      <c r="S53" s="88" t="s">
        <v>78</v>
      </c>
      <c r="T53" s="89" t="s">
        <v>79</v>
      </c>
      <c r="U53" s="20"/>
      <c r="V53" s="20"/>
      <c r="W53" s="40"/>
      <c r="X53" s="80" t="str">
        <f t="shared" si="0"/>
        <v>212020200800000000000000089122021831210000000</v>
      </c>
      <c r="Y53" s="39">
        <f t="shared" si="1"/>
        <v>45</v>
      </c>
      <c r="Z53" s="301">
        <v>0</v>
      </c>
      <c r="AB53"/>
    </row>
    <row r="54" spans="1:30" ht="30">
      <c r="A54" s="31">
        <v>2</v>
      </c>
      <c r="B54" s="30">
        <v>1</v>
      </c>
      <c r="C54" s="30" t="s">
        <v>324</v>
      </c>
      <c r="D54" s="30" t="s">
        <v>279</v>
      </c>
      <c r="E54" s="30" t="s">
        <v>280</v>
      </c>
      <c r="F54" s="30" t="s">
        <v>334</v>
      </c>
      <c r="G54" s="30" t="s">
        <v>282</v>
      </c>
      <c r="H54" s="30" t="s">
        <v>282</v>
      </c>
      <c r="I54" s="31" t="s">
        <v>282</v>
      </c>
      <c r="J54" s="30" t="s">
        <v>282</v>
      </c>
      <c r="K54" s="30" t="s">
        <v>283</v>
      </c>
      <c r="L54" s="104">
        <v>4392303</v>
      </c>
      <c r="M54" s="174" t="s">
        <v>325</v>
      </c>
      <c r="N54" s="104">
        <v>1</v>
      </c>
      <c r="O54" s="30">
        <v>12</v>
      </c>
      <c r="P54" s="104">
        <v>230</v>
      </c>
      <c r="Q54" s="31">
        <v>0</v>
      </c>
      <c r="R54" s="30" t="s">
        <v>326</v>
      </c>
      <c r="S54" s="111" t="s">
        <v>372</v>
      </c>
      <c r="T54" s="112" t="s">
        <v>373</v>
      </c>
      <c r="U54" s="20"/>
      <c r="V54" s="20"/>
      <c r="W54" s="41"/>
      <c r="X54" s="103" t="str">
        <f t="shared" si="0"/>
        <v>212020100400000000000000043923031811223000000</v>
      </c>
      <c r="Y54" s="39">
        <f t="shared" si="1"/>
        <v>45</v>
      </c>
      <c r="Z54" s="306">
        <v>0</v>
      </c>
      <c r="AB54"/>
    </row>
    <row r="55" spans="1:30" ht="30">
      <c r="A55" s="31">
        <v>2</v>
      </c>
      <c r="B55" s="30">
        <v>1</v>
      </c>
      <c r="C55" s="30" t="s">
        <v>324</v>
      </c>
      <c r="D55" s="30" t="s">
        <v>279</v>
      </c>
      <c r="E55" s="30" t="s">
        <v>280</v>
      </c>
      <c r="F55" s="30" t="s">
        <v>334</v>
      </c>
      <c r="G55" s="30" t="s">
        <v>282</v>
      </c>
      <c r="H55" s="30" t="s">
        <v>282</v>
      </c>
      <c r="I55" s="31" t="s">
        <v>282</v>
      </c>
      <c r="J55" s="30" t="s">
        <v>282</v>
      </c>
      <c r="K55" s="30" t="s">
        <v>283</v>
      </c>
      <c r="L55" s="81">
        <v>4392303</v>
      </c>
      <c r="M55" s="175" t="s">
        <v>325</v>
      </c>
      <c r="N55" s="81">
        <v>3</v>
      </c>
      <c r="O55" s="30">
        <v>12</v>
      </c>
      <c r="P55" s="81">
        <v>100</v>
      </c>
      <c r="Q55" s="31">
        <v>0</v>
      </c>
      <c r="R55" s="30" t="s">
        <v>326</v>
      </c>
      <c r="S55" s="88" t="s">
        <v>372</v>
      </c>
      <c r="T55" s="89" t="s">
        <v>373</v>
      </c>
      <c r="U55" s="20"/>
      <c r="V55" s="20"/>
      <c r="W55" s="40"/>
      <c r="X55" s="80" t="str">
        <f t="shared" si="0"/>
        <v>212020100400000000000000043923031831210000000</v>
      </c>
      <c r="Y55" s="39">
        <f t="shared" si="1"/>
        <v>45</v>
      </c>
      <c r="Z55" s="301">
        <v>0</v>
      </c>
      <c r="AB55"/>
    </row>
    <row r="56" spans="1:30" ht="30">
      <c r="A56" s="31">
        <v>2</v>
      </c>
      <c r="B56" s="30">
        <v>1</v>
      </c>
      <c r="C56" s="30" t="s">
        <v>324</v>
      </c>
      <c r="D56" s="30" t="s">
        <v>279</v>
      </c>
      <c r="E56" s="31" t="s">
        <v>279</v>
      </c>
      <c r="F56" s="30" t="s">
        <v>281</v>
      </c>
      <c r="G56" s="30" t="s">
        <v>282</v>
      </c>
      <c r="H56" s="30" t="s">
        <v>282</v>
      </c>
      <c r="I56" s="31" t="s">
        <v>282</v>
      </c>
      <c r="J56" s="30" t="s">
        <v>282</v>
      </c>
      <c r="K56" s="30" t="s">
        <v>283</v>
      </c>
      <c r="L56" s="104">
        <v>3544203</v>
      </c>
      <c r="M56" s="174" t="s">
        <v>325</v>
      </c>
      <c r="N56" s="104">
        <v>1</v>
      </c>
      <c r="O56" s="30">
        <v>12</v>
      </c>
      <c r="P56" s="104">
        <v>230</v>
      </c>
      <c r="Q56" s="31">
        <v>0</v>
      </c>
      <c r="R56" s="30" t="s">
        <v>326</v>
      </c>
      <c r="S56" s="114" t="s">
        <v>81</v>
      </c>
      <c r="T56" s="115" t="s">
        <v>82</v>
      </c>
      <c r="U56" s="20"/>
      <c r="V56" s="20"/>
      <c r="W56" s="41"/>
      <c r="X56" s="103" t="str">
        <f t="shared" si="0"/>
        <v>212020200300000000000000035442031811223000000</v>
      </c>
      <c r="Y56" s="39">
        <f t="shared" si="1"/>
        <v>45</v>
      </c>
      <c r="Z56" s="306">
        <f>3000000-412500</f>
        <v>2587500</v>
      </c>
      <c r="AA56" t="s">
        <v>374</v>
      </c>
    </row>
    <row r="57" spans="1:30" ht="30">
      <c r="A57" s="31">
        <v>2</v>
      </c>
      <c r="B57" s="30">
        <v>1</v>
      </c>
      <c r="C57" s="30" t="s">
        <v>324</v>
      </c>
      <c r="D57" s="30" t="s">
        <v>279</v>
      </c>
      <c r="E57" s="31" t="s">
        <v>279</v>
      </c>
      <c r="F57" s="30" t="s">
        <v>281</v>
      </c>
      <c r="G57" s="30" t="s">
        <v>282</v>
      </c>
      <c r="H57" s="30" t="s">
        <v>282</v>
      </c>
      <c r="I57" s="31" t="s">
        <v>282</v>
      </c>
      <c r="J57" s="30" t="s">
        <v>282</v>
      </c>
      <c r="K57" s="30" t="s">
        <v>283</v>
      </c>
      <c r="L57" s="81">
        <v>3544203</v>
      </c>
      <c r="M57" s="175" t="s">
        <v>325</v>
      </c>
      <c r="N57" s="81">
        <v>3</v>
      </c>
      <c r="O57" s="30">
        <v>12</v>
      </c>
      <c r="P57" s="81">
        <v>100</v>
      </c>
      <c r="Q57" s="31">
        <v>0</v>
      </c>
      <c r="R57" s="30" t="s">
        <v>326</v>
      </c>
      <c r="S57" s="91" t="s">
        <v>84</v>
      </c>
      <c r="T57" s="92" t="s">
        <v>82</v>
      </c>
      <c r="U57" s="20"/>
      <c r="V57" s="20"/>
      <c r="W57" s="40"/>
      <c r="X57" s="80" t="str">
        <f t="shared" si="0"/>
        <v>212020200300000000000000035442031831210000000</v>
      </c>
      <c r="Y57" s="39">
        <f t="shared" si="1"/>
        <v>45</v>
      </c>
      <c r="Z57" s="301">
        <v>412500</v>
      </c>
      <c r="AA57" t="s">
        <v>374</v>
      </c>
    </row>
    <row r="58" spans="1:30" ht="30">
      <c r="A58" s="31">
        <v>2</v>
      </c>
      <c r="B58" s="30">
        <v>1</v>
      </c>
      <c r="C58" s="30">
        <v>2</v>
      </c>
      <c r="D58" s="30" t="s">
        <v>279</v>
      </c>
      <c r="E58" s="30" t="s">
        <v>280</v>
      </c>
      <c r="F58" s="30" t="s">
        <v>375</v>
      </c>
      <c r="G58" s="30" t="s">
        <v>282</v>
      </c>
      <c r="H58" s="30" t="s">
        <v>282</v>
      </c>
      <c r="I58" s="31" t="s">
        <v>282</v>
      </c>
      <c r="J58" s="30" t="s">
        <v>282</v>
      </c>
      <c r="K58" s="30" t="s">
        <v>283</v>
      </c>
      <c r="L58" s="113">
        <v>2714001</v>
      </c>
      <c r="M58" s="174" t="s">
        <v>325</v>
      </c>
      <c r="N58" s="104">
        <v>1</v>
      </c>
      <c r="O58" s="30">
        <v>12</v>
      </c>
      <c r="P58" s="104">
        <v>230</v>
      </c>
      <c r="Q58" s="31">
        <v>0</v>
      </c>
      <c r="R58" s="30" t="s">
        <v>326</v>
      </c>
      <c r="S58" s="109" t="s">
        <v>376</v>
      </c>
      <c r="T58" s="110" t="s">
        <v>377</v>
      </c>
      <c r="U58" s="20"/>
      <c r="V58" s="20"/>
      <c r="W58" s="41"/>
      <c r="X58" s="103" t="str">
        <f t="shared" si="0"/>
        <v>212020100200000000000000027140011811223000000</v>
      </c>
      <c r="Y58" s="39">
        <f t="shared" si="1"/>
        <v>45</v>
      </c>
      <c r="Z58" s="306">
        <v>0</v>
      </c>
      <c r="AB58"/>
    </row>
    <row r="59" spans="1:30" ht="30">
      <c r="A59" s="31">
        <v>2</v>
      </c>
      <c r="B59" s="30">
        <v>1</v>
      </c>
      <c r="C59" s="30">
        <v>2</v>
      </c>
      <c r="D59" s="30" t="s">
        <v>279</v>
      </c>
      <c r="E59" s="30" t="s">
        <v>280</v>
      </c>
      <c r="F59" s="30" t="s">
        <v>375</v>
      </c>
      <c r="G59" s="30" t="s">
        <v>282</v>
      </c>
      <c r="H59" s="30" t="s">
        <v>282</v>
      </c>
      <c r="I59" s="31" t="s">
        <v>282</v>
      </c>
      <c r="J59" s="30" t="s">
        <v>282</v>
      </c>
      <c r="K59" s="30" t="s">
        <v>283</v>
      </c>
      <c r="L59" s="90">
        <v>2714001</v>
      </c>
      <c r="M59" s="175" t="s">
        <v>325</v>
      </c>
      <c r="N59" s="81">
        <v>3</v>
      </c>
      <c r="O59" s="30">
        <v>12</v>
      </c>
      <c r="P59" s="81">
        <v>100</v>
      </c>
      <c r="Q59" s="31">
        <v>0</v>
      </c>
      <c r="R59" s="30" t="s">
        <v>326</v>
      </c>
      <c r="S59" s="86" t="s">
        <v>376</v>
      </c>
      <c r="T59" s="87" t="s">
        <v>377</v>
      </c>
      <c r="U59" s="20"/>
      <c r="V59" s="20"/>
      <c r="W59" s="40"/>
      <c r="X59" s="80" t="str">
        <f t="shared" si="0"/>
        <v>212020100200000000000000027140011831210000000</v>
      </c>
      <c r="Y59" s="39">
        <f t="shared" si="1"/>
        <v>45</v>
      </c>
      <c r="Z59" s="301">
        <v>0</v>
      </c>
      <c r="AB59"/>
    </row>
    <row r="60" spans="1:30" ht="30">
      <c r="A60" s="31">
        <v>2</v>
      </c>
      <c r="B60" s="30">
        <v>1</v>
      </c>
      <c r="C60" s="30">
        <v>2</v>
      </c>
      <c r="D60" s="30" t="s">
        <v>279</v>
      </c>
      <c r="E60" s="30" t="s">
        <v>280</v>
      </c>
      <c r="F60" s="30" t="s">
        <v>334</v>
      </c>
      <c r="G60" s="30" t="s">
        <v>282</v>
      </c>
      <c r="H60" s="30" t="s">
        <v>282</v>
      </c>
      <c r="I60" s="31" t="s">
        <v>282</v>
      </c>
      <c r="J60" s="30" t="s">
        <v>282</v>
      </c>
      <c r="K60" s="30" t="s">
        <v>283</v>
      </c>
      <c r="L60" s="104">
        <v>4291105</v>
      </c>
      <c r="M60" s="174" t="s">
        <v>325</v>
      </c>
      <c r="N60" s="104">
        <v>1</v>
      </c>
      <c r="O60" s="30">
        <v>12</v>
      </c>
      <c r="P60" s="104">
        <v>230</v>
      </c>
      <c r="Q60" s="31">
        <v>0</v>
      </c>
      <c r="R60" s="30" t="s">
        <v>326</v>
      </c>
      <c r="S60" s="111" t="s">
        <v>378</v>
      </c>
      <c r="T60" s="112" t="s">
        <v>379</v>
      </c>
      <c r="U60" s="20"/>
      <c r="V60" s="20"/>
      <c r="W60" s="41"/>
      <c r="X60" s="103" t="str">
        <f t="shared" si="0"/>
        <v>212020100400000000000000042911051811223000000</v>
      </c>
      <c r="Y60" s="39">
        <f t="shared" si="1"/>
        <v>45</v>
      </c>
      <c r="Z60" s="306">
        <v>0</v>
      </c>
      <c r="AB60"/>
    </row>
    <row r="61" spans="1:30" ht="30">
      <c r="A61" s="31">
        <v>2</v>
      </c>
      <c r="B61" s="30">
        <v>1</v>
      </c>
      <c r="C61" s="30">
        <v>2</v>
      </c>
      <c r="D61" s="30" t="s">
        <v>279</v>
      </c>
      <c r="E61" s="30" t="s">
        <v>280</v>
      </c>
      <c r="F61" s="30" t="s">
        <v>334</v>
      </c>
      <c r="G61" s="30" t="s">
        <v>282</v>
      </c>
      <c r="H61" s="30" t="s">
        <v>282</v>
      </c>
      <c r="I61" s="31" t="s">
        <v>282</v>
      </c>
      <c r="J61" s="30" t="s">
        <v>282</v>
      </c>
      <c r="K61" s="30" t="s">
        <v>283</v>
      </c>
      <c r="L61" s="81">
        <v>4291105</v>
      </c>
      <c r="M61" s="175" t="s">
        <v>325</v>
      </c>
      <c r="N61" s="81">
        <v>3</v>
      </c>
      <c r="O61" s="30">
        <v>12</v>
      </c>
      <c r="P61" s="81">
        <v>100</v>
      </c>
      <c r="Q61" s="31">
        <v>0</v>
      </c>
      <c r="R61" s="30" t="s">
        <v>326</v>
      </c>
      <c r="S61" s="88" t="s">
        <v>378</v>
      </c>
      <c r="T61" s="89" t="s">
        <v>379</v>
      </c>
      <c r="U61" s="20"/>
      <c r="V61" s="20"/>
      <c r="W61" s="40"/>
      <c r="X61" s="80" t="str">
        <f t="shared" si="0"/>
        <v>212020100400000000000000042911051831210000000</v>
      </c>
      <c r="Y61" s="39">
        <f t="shared" si="1"/>
        <v>45</v>
      </c>
      <c r="Z61" s="301">
        <v>0</v>
      </c>
      <c r="AB61"/>
    </row>
    <row r="62" spans="1:30" ht="45">
      <c r="A62" s="31">
        <v>2</v>
      </c>
      <c r="B62" s="30">
        <v>1</v>
      </c>
      <c r="C62" s="30" t="s">
        <v>324</v>
      </c>
      <c r="D62" s="30" t="s">
        <v>279</v>
      </c>
      <c r="E62" s="31" t="s">
        <v>279</v>
      </c>
      <c r="F62" s="30" t="s">
        <v>329</v>
      </c>
      <c r="G62" s="30" t="s">
        <v>282</v>
      </c>
      <c r="H62" s="30" t="s">
        <v>282</v>
      </c>
      <c r="I62" s="31" t="s">
        <v>282</v>
      </c>
      <c r="J62" s="30" t="s">
        <v>282</v>
      </c>
      <c r="K62" s="30" t="s">
        <v>283</v>
      </c>
      <c r="L62" s="104">
        <v>8713000</v>
      </c>
      <c r="M62" s="174" t="s">
        <v>325</v>
      </c>
      <c r="N62" s="104">
        <v>1</v>
      </c>
      <c r="O62" s="30">
        <v>12</v>
      </c>
      <c r="P62" s="104">
        <v>230</v>
      </c>
      <c r="Q62" s="31">
        <v>0</v>
      </c>
      <c r="R62" s="30" t="s">
        <v>326</v>
      </c>
      <c r="S62" s="111" t="s">
        <v>86</v>
      </c>
      <c r="T62" s="112" t="s">
        <v>87</v>
      </c>
      <c r="U62" s="20"/>
      <c r="V62" s="20"/>
      <c r="W62" s="41"/>
      <c r="X62" s="103" t="str">
        <f t="shared" si="0"/>
        <v>212020200800000000000000087130001811223000000</v>
      </c>
      <c r="Y62" s="39">
        <f t="shared" si="1"/>
        <v>45</v>
      </c>
      <c r="Z62" s="306">
        <f>2749920+1340000</f>
        <v>4089920</v>
      </c>
      <c r="AA62" t="s">
        <v>380</v>
      </c>
      <c r="AB62" s="368"/>
      <c r="AC62" s="281"/>
      <c r="AD62" s="293"/>
    </row>
    <row r="63" spans="1:30" ht="45">
      <c r="A63" s="31">
        <v>2</v>
      </c>
      <c r="B63" s="30">
        <v>1</v>
      </c>
      <c r="C63" s="30" t="s">
        <v>324</v>
      </c>
      <c r="D63" s="30" t="s">
        <v>279</v>
      </c>
      <c r="E63" s="31" t="s">
        <v>279</v>
      </c>
      <c r="F63" s="30" t="s">
        <v>329</v>
      </c>
      <c r="G63" s="30" t="s">
        <v>282</v>
      </c>
      <c r="H63" s="30" t="s">
        <v>282</v>
      </c>
      <c r="I63" s="31" t="s">
        <v>282</v>
      </c>
      <c r="J63" s="30" t="s">
        <v>282</v>
      </c>
      <c r="K63" s="30" t="s">
        <v>283</v>
      </c>
      <c r="L63" s="81">
        <v>8713000</v>
      </c>
      <c r="M63" s="175" t="s">
        <v>325</v>
      </c>
      <c r="N63" s="81">
        <v>3</v>
      </c>
      <c r="O63" s="30">
        <v>12</v>
      </c>
      <c r="P63" s="81">
        <v>100</v>
      </c>
      <c r="Q63" s="31">
        <v>0</v>
      </c>
      <c r="R63" s="30" t="s">
        <v>326</v>
      </c>
      <c r="S63" s="88" t="s">
        <v>86</v>
      </c>
      <c r="T63" s="89" t="s">
        <v>87</v>
      </c>
      <c r="U63" s="20"/>
      <c r="V63" s="20"/>
      <c r="W63" s="40"/>
      <c r="X63" s="80" t="str">
        <f t="shared" si="0"/>
        <v>212020200800000000000000087130001831210000000</v>
      </c>
      <c r="Y63" s="39">
        <f t="shared" si="1"/>
        <v>45</v>
      </c>
      <c r="Z63" s="301">
        <v>0</v>
      </c>
      <c r="AB63"/>
      <c r="AD63" s="281"/>
    </row>
    <row r="64" spans="1:30" ht="47.25">
      <c r="A64" s="31">
        <v>2</v>
      </c>
      <c r="B64" s="30">
        <v>1</v>
      </c>
      <c r="C64" s="30" t="s">
        <v>324</v>
      </c>
      <c r="D64" s="30" t="s">
        <v>279</v>
      </c>
      <c r="E64" s="31" t="s">
        <v>279</v>
      </c>
      <c r="F64" s="30" t="s">
        <v>329</v>
      </c>
      <c r="G64" s="30" t="s">
        <v>282</v>
      </c>
      <c r="H64" s="30" t="s">
        <v>282</v>
      </c>
      <c r="I64" s="31" t="s">
        <v>282</v>
      </c>
      <c r="J64" s="30" t="s">
        <v>282</v>
      </c>
      <c r="K64" s="30" t="s">
        <v>283</v>
      </c>
      <c r="L64" s="104">
        <v>8724001</v>
      </c>
      <c r="M64" s="174" t="s">
        <v>325</v>
      </c>
      <c r="N64" s="104">
        <v>1</v>
      </c>
      <c r="O64" s="30">
        <v>12</v>
      </c>
      <c r="P64" s="104">
        <v>230</v>
      </c>
      <c r="Q64" s="31">
        <v>0</v>
      </c>
      <c r="R64" s="30" t="s">
        <v>326</v>
      </c>
      <c r="S64" s="111" t="s">
        <v>381</v>
      </c>
      <c r="T64" s="112" t="s">
        <v>382</v>
      </c>
      <c r="U64" s="20"/>
      <c r="V64" s="20"/>
      <c r="W64" s="41"/>
      <c r="X64" s="103" t="str">
        <f t="shared" si="0"/>
        <v>212020200800000000000000087240011811223000000</v>
      </c>
      <c r="Y64" s="39">
        <f t="shared" si="1"/>
        <v>45</v>
      </c>
      <c r="Z64" s="306">
        <v>0</v>
      </c>
      <c r="AB64"/>
    </row>
    <row r="65" spans="1:28" ht="47.25">
      <c r="A65" s="31">
        <v>2</v>
      </c>
      <c r="B65" s="30">
        <v>1</v>
      </c>
      <c r="C65" s="30" t="s">
        <v>324</v>
      </c>
      <c r="D65" s="30" t="s">
        <v>279</v>
      </c>
      <c r="E65" s="31" t="s">
        <v>279</v>
      </c>
      <c r="F65" s="30" t="s">
        <v>329</v>
      </c>
      <c r="G65" s="30" t="s">
        <v>282</v>
      </c>
      <c r="H65" s="30" t="s">
        <v>282</v>
      </c>
      <c r="I65" s="31" t="s">
        <v>282</v>
      </c>
      <c r="J65" s="30" t="s">
        <v>282</v>
      </c>
      <c r="K65" s="30" t="s">
        <v>283</v>
      </c>
      <c r="L65" s="81">
        <v>8724001</v>
      </c>
      <c r="M65" s="175" t="s">
        <v>325</v>
      </c>
      <c r="N65" s="81">
        <v>3</v>
      </c>
      <c r="O65" s="30">
        <v>12</v>
      </c>
      <c r="P65" s="81">
        <v>100</v>
      </c>
      <c r="Q65" s="31">
        <v>0</v>
      </c>
      <c r="R65" s="30" t="s">
        <v>326</v>
      </c>
      <c r="S65" s="88" t="s">
        <v>381</v>
      </c>
      <c r="T65" s="89" t="s">
        <v>382</v>
      </c>
      <c r="U65" s="20"/>
      <c r="V65" s="20"/>
      <c r="W65" s="40"/>
      <c r="X65" s="80" t="str">
        <f t="shared" si="0"/>
        <v>212020200800000000000000087240011831210000000</v>
      </c>
      <c r="Y65" s="39">
        <f t="shared" si="1"/>
        <v>45</v>
      </c>
      <c r="Z65" s="301">
        <v>0</v>
      </c>
      <c r="AB65"/>
    </row>
    <row r="66" spans="1:28" ht="30">
      <c r="A66" s="31">
        <v>2</v>
      </c>
      <c r="B66" s="30">
        <v>1</v>
      </c>
      <c r="C66" s="30">
        <v>2</v>
      </c>
      <c r="D66" s="30" t="s">
        <v>279</v>
      </c>
      <c r="E66" s="30" t="s">
        <v>280</v>
      </c>
      <c r="F66" s="30" t="s">
        <v>281</v>
      </c>
      <c r="G66" s="32" t="s">
        <v>282</v>
      </c>
      <c r="H66" s="32" t="s">
        <v>282</v>
      </c>
      <c r="I66" s="32" t="s">
        <v>282</v>
      </c>
      <c r="J66" s="32" t="s">
        <v>282</v>
      </c>
      <c r="K66" s="30" t="s">
        <v>283</v>
      </c>
      <c r="L66" s="113">
        <v>3812201</v>
      </c>
      <c r="M66" s="174" t="s">
        <v>325</v>
      </c>
      <c r="N66" s="104">
        <v>1</v>
      </c>
      <c r="O66" s="30">
        <v>12</v>
      </c>
      <c r="P66" s="104">
        <v>230</v>
      </c>
      <c r="Q66" s="31">
        <v>0</v>
      </c>
      <c r="R66" s="30" t="s">
        <v>326</v>
      </c>
      <c r="S66" s="109" t="s">
        <v>383</v>
      </c>
      <c r="T66" s="110" t="s">
        <v>384</v>
      </c>
      <c r="U66" s="20"/>
      <c r="V66" s="20"/>
      <c r="W66" s="41"/>
      <c r="X66" s="103" t="str">
        <f t="shared" si="0"/>
        <v>212020100300000000000000038122011811223000000</v>
      </c>
      <c r="Y66" s="39">
        <f t="shared" si="1"/>
        <v>45</v>
      </c>
      <c r="Z66" s="306">
        <v>0</v>
      </c>
      <c r="AB66"/>
    </row>
    <row r="67" spans="1:28" ht="30">
      <c r="A67" s="31">
        <v>2</v>
      </c>
      <c r="B67" s="30">
        <v>1</v>
      </c>
      <c r="C67" s="30">
        <v>2</v>
      </c>
      <c r="D67" s="30" t="s">
        <v>279</v>
      </c>
      <c r="E67" s="30" t="s">
        <v>280</v>
      </c>
      <c r="F67" s="30" t="s">
        <v>281</v>
      </c>
      <c r="G67" s="32" t="s">
        <v>282</v>
      </c>
      <c r="H67" s="32" t="s">
        <v>282</v>
      </c>
      <c r="I67" s="32" t="s">
        <v>282</v>
      </c>
      <c r="J67" s="32" t="s">
        <v>282</v>
      </c>
      <c r="K67" s="30" t="s">
        <v>283</v>
      </c>
      <c r="L67" s="90">
        <v>3812201</v>
      </c>
      <c r="M67" s="175" t="s">
        <v>325</v>
      </c>
      <c r="N67" s="81">
        <v>3</v>
      </c>
      <c r="O67" s="30">
        <v>12</v>
      </c>
      <c r="P67" s="81">
        <v>100</v>
      </c>
      <c r="Q67" s="31">
        <v>0</v>
      </c>
      <c r="R67" s="30" t="s">
        <v>326</v>
      </c>
      <c r="S67" s="86" t="s">
        <v>383</v>
      </c>
      <c r="T67" s="87" t="s">
        <v>384</v>
      </c>
      <c r="U67" s="20"/>
      <c r="V67" s="20"/>
      <c r="W67" s="40"/>
      <c r="X67" s="80" t="str">
        <f t="shared" si="0"/>
        <v>212020100300000000000000038122011831210000000</v>
      </c>
      <c r="Y67" s="39">
        <f t="shared" si="1"/>
        <v>45</v>
      </c>
      <c r="Z67" s="301">
        <v>0</v>
      </c>
      <c r="AB67"/>
    </row>
    <row r="68" spans="1:28" ht="30">
      <c r="A68" s="31">
        <v>2</v>
      </c>
      <c r="B68" s="30">
        <v>1</v>
      </c>
      <c r="C68" s="30">
        <v>2</v>
      </c>
      <c r="D68" s="30" t="s">
        <v>279</v>
      </c>
      <c r="E68" s="30" t="s">
        <v>280</v>
      </c>
      <c r="F68" s="30" t="s">
        <v>281</v>
      </c>
      <c r="G68" s="32" t="s">
        <v>282</v>
      </c>
      <c r="H68" s="32" t="s">
        <v>282</v>
      </c>
      <c r="I68" s="32" t="s">
        <v>282</v>
      </c>
      <c r="J68" s="32" t="s">
        <v>282</v>
      </c>
      <c r="K68" s="30" t="s">
        <v>283</v>
      </c>
      <c r="L68" s="113">
        <v>3812202</v>
      </c>
      <c r="M68" s="174" t="s">
        <v>325</v>
      </c>
      <c r="N68" s="104">
        <v>1</v>
      </c>
      <c r="O68" s="30">
        <v>12</v>
      </c>
      <c r="P68" s="104">
        <v>230</v>
      </c>
      <c r="Q68" s="31">
        <v>0</v>
      </c>
      <c r="R68" s="30" t="s">
        <v>326</v>
      </c>
      <c r="S68" s="109" t="s">
        <v>385</v>
      </c>
      <c r="T68" s="110" t="s">
        <v>386</v>
      </c>
      <c r="U68" s="20"/>
      <c r="V68" s="20"/>
      <c r="W68" s="41"/>
      <c r="X68" s="103" t="str">
        <f t="shared" si="0"/>
        <v>212020100300000000000000038122021811223000000</v>
      </c>
      <c r="Y68" s="39">
        <f t="shared" si="1"/>
        <v>45</v>
      </c>
      <c r="Z68" s="306">
        <v>0</v>
      </c>
      <c r="AB68"/>
    </row>
    <row r="69" spans="1:28" ht="30">
      <c r="A69" s="31">
        <v>2</v>
      </c>
      <c r="B69" s="30">
        <v>1</v>
      </c>
      <c r="C69" s="30">
        <v>2</v>
      </c>
      <c r="D69" s="30" t="s">
        <v>279</v>
      </c>
      <c r="E69" s="30" t="s">
        <v>280</v>
      </c>
      <c r="F69" s="30" t="s">
        <v>281</v>
      </c>
      <c r="G69" s="32" t="s">
        <v>282</v>
      </c>
      <c r="H69" s="32" t="s">
        <v>282</v>
      </c>
      <c r="I69" s="32" t="s">
        <v>282</v>
      </c>
      <c r="J69" s="32" t="s">
        <v>282</v>
      </c>
      <c r="K69" s="30" t="s">
        <v>283</v>
      </c>
      <c r="L69" s="90">
        <v>3812202</v>
      </c>
      <c r="M69" s="175" t="s">
        <v>325</v>
      </c>
      <c r="N69" s="81">
        <v>3</v>
      </c>
      <c r="O69" s="30">
        <v>12</v>
      </c>
      <c r="P69" s="81">
        <v>100</v>
      </c>
      <c r="Q69" s="31">
        <v>0</v>
      </c>
      <c r="R69" s="30" t="s">
        <v>326</v>
      </c>
      <c r="S69" s="86" t="s">
        <v>385</v>
      </c>
      <c r="T69" s="87" t="s">
        <v>386</v>
      </c>
      <c r="U69" s="20"/>
      <c r="V69" s="20"/>
      <c r="W69" s="40"/>
      <c r="X69" s="80" t="str">
        <f t="shared" si="0"/>
        <v>212020100300000000000000038122021831210000000</v>
      </c>
      <c r="Y69" s="39">
        <f t="shared" si="1"/>
        <v>45</v>
      </c>
      <c r="Z69" s="301">
        <v>0</v>
      </c>
      <c r="AB69"/>
    </row>
    <row r="70" spans="1:28" ht="30">
      <c r="A70" s="31">
        <v>2</v>
      </c>
      <c r="B70" s="30">
        <v>1</v>
      </c>
      <c r="C70" s="30">
        <v>2</v>
      </c>
      <c r="D70" s="30" t="s">
        <v>279</v>
      </c>
      <c r="E70" s="30" t="s">
        <v>280</v>
      </c>
      <c r="F70" s="30" t="s">
        <v>281</v>
      </c>
      <c r="G70" s="32" t="s">
        <v>282</v>
      </c>
      <c r="H70" s="32" t="s">
        <v>282</v>
      </c>
      <c r="I70" s="32" t="s">
        <v>282</v>
      </c>
      <c r="J70" s="32" t="s">
        <v>282</v>
      </c>
      <c r="K70" s="30" t="s">
        <v>283</v>
      </c>
      <c r="L70" s="113">
        <v>3812203</v>
      </c>
      <c r="M70" s="174" t="s">
        <v>325</v>
      </c>
      <c r="N70" s="104">
        <v>1</v>
      </c>
      <c r="O70" s="30">
        <v>12</v>
      </c>
      <c r="P70" s="104">
        <v>230</v>
      </c>
      <c r="Q70" s="30">
        <v>0</v>
      </c>
      <c r="R70" s="30" t="s">
        <v>326</v>
      </c>
      <c r="S70" s="109" t="s">
        <v>387</v>
      </c>
      <c r="T70" s="110" t="s">
        <v>388</v>
      </c>
      <c r="U70" s="20"/>
      <c r="V70" s="20"/>
      <c r="W70" s="41"/>
      <c r="X70" s="103" t="str">
        <f t="shared" si="0"/>
        <v>212020100300000000000000038122031811223000000</v>
      </c>
      <c r="Y70" s="39">
        <f t="shared" si="1"/>
        <v>45</v>
      </c>
      <c r="Z70" s="306">
        <v>0</v>
      </c>
      <c r="AB70"/>
    </row>
    <row r="71" spans="1:28" ht="30">
      <c r="A71" s="31">
        <v>2</v>
      </c>
      <c r="B71" s="30">
        <v>1</v>
      </c>
      <c r="C71" s="30">
        <v>2</v>
      </c>
      <c r="D71" s="30" t="s">
        <v>279</v>
      </c>
      <c r="E71" s="30" t="s">
        <v>280</v>
      </c>
      <c r="F71" s="30" t="s">
        <v>281</v>
      </c>
      <c r="G71" s="32" t="s">
        <v>282</v>
      </c>
      <c r="H71" s="32" t="s">
        <v>282</v>
      </c>
      <c r="I71" s="32" t="s">
        <v>282</v>
      </c>
      <c r="J71" s="32" t="s">
        <v>282</v>
      </c>
      <c r="K71" s="30" t="s">
        <v>283</v>
      </c>
      <c r="L71" s="90">
        <v>3812203</v>
      </c>
      <c r="M71" s="175" t="s">
        <v>325</v>
      </c>
      <c r="N71" s="81">
        <v>3</v>
      </c>
      <c r="O71" s="30">
        <v>12</v>
      </c>
      <c r="P71" s="81">
        <v>100</v>
      </c>
      <c r="Q71" s="30">
        <v>0</v>
      </c>
      <c r="R71" s="30" t="s">
        <v>326</v>
      </c>
      <c r="S71" s="86" t="s">
        <v>387</v>
      </c>
      <c r="T71" s="87" t="s">
        <v>388</v>
      </c>
      <c r="U71" s="20"/>
      <c r="V71" s="20"/>
      <c r="W71" s="40"/>
      <c r="X71" s="80" t="str">
        <f t="shared" si="0"/>
        <v>212020100300000000000000038122031831210000000</v>
      </c>
      <c r="Y71" s="39">
        <f t="shared" si="1"/>
        <v>45</v>
      </c>
      <c r="Z71" s="301">
        <v>0</v>
      </c>
      <c r="AB71"/>
    </row>
    <row r="72" spans="1:28" ht="30">
      <c r="A72" s="31">
        <v>2</v>
      </c>
      <c r="B72" s="30">
        <v>1</v>
      </c>
      <c r="C72" s="30">
        <v>2</v>
      </c>
      <c r="D72" s="30" t="s">
        <v>279</v>
      </c>
      <c r="E72" s="30" t="s">
        <v>280</v>
      </c>
      <c r="F72" s="30" t="s">
        <v>281</v>
      </c>
      <c r="G72" s="32" t="s">
        <v>282</v>
      </c>
      <c r="H72" s="32" t="s">
        <v>282</v>
      </c>
      <c r="I72" s="32" t="s">
        <v>282</v>
      </c>
      <c r="J72" s="32" t="s">
        <v>282</v>
      </c>
      <c r="K72" s="30" t="s">
        <v>283</v>
      </c>
      <c r="L72" s="113">
        <v>3812204</v>
      </c>
      <c r="M72" s="174" t="s">
        <v>325</v>
      </c>
      <c r="N72" s="104">
        <v>1</v>
      </c>
      <c r="O72" s="30">
        <v>12</v>
      </c>
      <c r="P72" s="104">
        <v>230</v>
      </c>
      <c r="Q72" s="30">
        <v>0</v>
      </c>
      <c r="R72" s="30" t="s">
        <v>326</v>
      </c>
      <c r="S72" s="109" t="s">
        <v>389</v>
      </c>
      <c r="T72" s="110" t="s">
        <v>390</v>
      </c>
      <c r="U72" s="20"/>
      <c r="V72" s="20"/>
      <c r="W72" s="41"/>
      <c r="X72" s="103" t="str">
        <f t="shared" si="0"/>
        <v>212020100300000000000000038122041811223000000</v>
      </c>
      <c r="Y72" s="39">
        <f t="shared" si="1"/>
        <v>45</v>
      </c>
      <c r="Z72" s="306">
        <v>0</v>
      </c>
      <c r="AB72"/>
    </row>
    <row r="73" spans="1:28" ht="30">
      <c r="A73" s="31">
        <v>2</v>
      </c>
      <c r="B73" s="30">
        <v>1</v>
      </c>
      <c r="C73" s="30">
        <v>2</v>
      </c>
      <c r="D73" s="30" t="s">
        <v>279</v>
      </c>
      <c r="E73" s="30" t="s">
        <v>280</v>
      </c>
      <c r="F73" s="30" t="s">
        <v>281</v>
      </c>
      <c r="G73" s="32" t="s">
        <v>282</v>
      </c>
      <c r="H73" s="32" t="s">
        <v>282</v>
      </c>
      <c r="I73" s="32" t="s">
        <v>282</v>
      </c>
      <c r="J73" s="32" t="s">
        <v>282</v>
      </c>
      <c r="K73" s="30" t="s">
        <v>283</v>
      </c>
      <c r="L73" s="90">
        <v>3812204</v>
      </c>
      <c r="M73" s="175" t="s">
        <v>325</v>
      </c>
      <c r="N73" s="81">
        <v>3</v>
      </c>
      <c r="O73" s="30">
        <v>12</v>
      </c>
      <c r="P73" s="81">
        <v>100</v>
      </c>
      <c r="Q73" s="30">
        <v>0</v>
      </c>
      <c r="R73" s="30" t="s">
        <v>326</v>
      </c>
      <c r="S73" s="86" t="s">
        <v>389</v>
      </c>
      <c r="T73" s="87" t="s">
        <v>390</v>
      </c>
      <c r="U73" s="20"/>
      <c r="V73" s="20"/>
      <c r="W73" s="40"/>
      <c r="X73" s="80" t="str">
        <f t="shared" si="0"/>
        <v>212020100300000000000000038122041831210000000</v>
      </c>
      <c r="Y73" s="39">
        <f t="shared" si="1"/>
        <v>45</v>
      </c>
      <c r="Z73" s="301">
        <v>0</v>
      </c>
      <c r="AB73"/>
    </row>
    <row r="74" spans="1:28" ht="45">
      <c r="A74" s="31">
        <v>2</v>
      </c>
      <c r="B74" s="30">
        <v>1</v>
      </c>
      <c r="C74" s="30">
        <v>2</v>
      </c>
      <c r="D74" s="30" t="s">
        <v>279</v>
      </c>
      <c r="E74" s="30" t="s">
        <v>280</v>
      </c>
      <c r="F74" s="30" t="s">
        <v>281</v>
      </c>
      <c r="G74" s="32" t="s">
        <v>282</v>
      </c>
      <c r="H74" s="32" t="s">
        <v>282</v>
      </c>
      <c r="I74" s="32" t="s">
        <v>282</v>
      </c>
      <c r="J74" s="32" t="s">
        <v>282</v>
      </c>
      <c r="K74" s="30" t="s">
        <v>283</v>
      </c>
      <c r="L74" s="113">
        <v>3812206</v>
      </c>
      <c r="M74" s="174" t="s">
        <v>325</v>
      </c>
      <c r="N74" s="104">
        <v>1</v>
      </c>
      <c r="O74" s="30">
        <v>12</v>
      </c>
      <c r="P74" s="104">
        <v>230</v>
      </c>
      <c r="Q74" s="30">
        <v>0</v>
      </c>
      <c r="R74" s="30" t="s">
        <v>326</v>
      </c>
      <c r="S74" s="109" t="s">
        <v>391</v>
      </c>
      <c r="T74" s="110" t="s">
        <v>392</v>
      </c>
      <c r="U74" s="20"/>
      <c r="V74" s="20"/>
      <c r="W74" s="41"/>
      <c r="X74" s="103" t="str">
        <f t="shared" si="0"/>
        <v>212020100300000000000000038122061811223000000</v>
      </c>
      <c r="Y74" s="39">
        <f t="shared" si="1"/>
        <v>45</v>
      </c>
      <c r="Z74" s="306">
        <v>0</v>
      </c>
      <c r="AB74"/>
    </row>
    <row r="75" spans="1:28" ht="45">
      <c r="A75" s="31">
        <v>2</v>
      </c>
      <c r="B75" s="30">
        <v>1</v>
      </c>
      <c r="C75" s="30">
        <v>2</v>
      </c>
      <c r="D75" s="30" t="s">
        <v>279</v>
      </c>
      <c r="E75" s="30" t="s">
        <v>280</v>
      </c>
      <c r="F75" s="30" t="s">
        <v>281</v>
      </c>
      <c r="G75" s="32" t="s">
        <v>282</v>
      </c>
      <c r="H75" s="32" t="s">
        <v>282</v>
      </c>
      <c r="I75" s="32" t="s">
        <v>282</v>
      </c>
      <c r="J75" s="32" t="s">
        <v>282</v>
      </c>
      <c r="K75" s="30" t="s">
        <v>283</v>
      </c>
      <c r="L75" s="90">
        <v>3812206</v>
      </c>
      <c r="M75" s="175" t="s">
        <v>325</v>
      </c>
      <c r="N75" s="81">
        <v>3</v>
      </c>
      <c r="O75" s="30">
        <v>12</v>
      </c>
      <c r="P75" s="81">
        <v>100</v>
      </c>
      <c r="Q75" s="30">
        <v>0</v>
      </c>
      <c r="R75" s="30" t="s">
        <v>326</v>
      </c>
      <c r="S75" s="86" t="s">
        <v>391</v>
      </c>
      <c r="T75" s="87" t="s">
        <v>392</v>
      </c>
      <c r="U75" s="20"/>
      <c r="V75" s="20"/>
      <c r="W75" s="40"/>
      <c r="X75" s="80" t="str">
        <f t="shared" si="0"/>
        <v>212020100300000000000000038122061831210000000</v>
      </c>
      <c r="Y75" s="39">
        <f t="shared" si="1"/>
        <v>45</v>
      </c>
      <c r="Z75" s="301">
        <v>0</v>
      </c>
      <c r="AB75"/>
    </row>
    <row r="76" spans="1:28" ht="30">
      <c r="A76" s="31">
        <v>2</v>
      </c>
      <c r="B76" s="30">
        <v>1</v>
      </c>
      <c r="C76" s="30">
        <v>2</v>
      </c>
      <c r="D76" s="30" t="s">
        <v>279</v>
      </c>
      <c r="E76" s="30" t="s">
        <v>280</v>
      </c>
      <c r="F76" s="30" t="s">
        <v>281</v>
      </c>
      <c r="G76" s="32" t="s">
        <v>282</v>
      </c>
      <c r="H76" s="32" t="s">
        <v>282</v>
      </c>
      <c r="I76" s="32" t="s">
        <v>282</v>
      </c>
      <c r="J76" s="32" t="s">
        <v>282</v>
      </c>
      <c r="K76" s="30" t="s">
        <v>283</v>
      </c>
      <c r="L76" s="113">
        <v>3812207</v>
      </c>
      <c r="M76" s="174" t="s">
        <v>325</v>
      </c>
      <c r="N76" s="104">
        <v>1</v>
      </c>
      <c r="O76" s="30">
        <v>12</v>
      </c>
      <c r="P76" s="104">
        <v>230</v>
      </c>
      <c r="Q76" s="30">
        <v>0</v>
      </c>
      <c r="R76" s="30" t="s">
        <v>326</v>
      </c>
      <c r="S76" s="109" t="s">
        <v>393</v>
      </c>
      <c r="T76" s="110" t="s">
        <v>394</v>
      </c>
      <c r="U76" s="20"/>
      <c r="V76" s="20"/>
      <c r="W76" s="41"/>
      <c r="X76" s="103" t="str">
        <f t="shared" si="0"/>
        <v>212020100300000000000000038122071811223000000</v>
      </c>
      <c r="Y76" s="39">
        <f t="shared" si="1"/>
        <v>45</v>
      </c>
      <c r="Z76" s="306">
        <v>0</v>
      </c>
      <c r="AB76"/>
    </row>
    <row r="77" spans="1:28" ht="30">
      <c r="A77" s="31">
        <v>2</v>
      </c>
      <c r="B77" s="30">
        <v>1</v>
      </c>
      <c r="C77" s="30">
        <v>2</v>
      </c>
      <c r="D77" s="30" t="s">
        <v>279</v>
      </c>
      <c r="E77" s="30" t="s">
        <v>280</v>
      </c>
      <c r="F77" s="30" t="s">
        <v>281</v>
      </c>
      <c r="G77" s="32" t="s">
        <v>282</v>
      </c>
      <c r="H77" s="32" t="s">
        <v>282</v>
      </c>
      <c r="I77" s="32" t="s">
        <v>282</v>
      </c>
      <c r="J77" s="32" t="s">
        <v>282</v>
      </c>
      <c r="K77" s="30" t="s">
        <v>283</v>
      </c>
      <c r="L77" s="90">
        <v>3812207</v>
      </c>
      <c r="M77" s="175" t="s">
        <v>325</v>
      </c>
      <c r="N77" s="81">
        <v>3</v>
      </c>
      <c r="O77" s="30">
        <v>12</v>
      </c>
      <c r="P77" s="81">
        <v>100</v>
      </c>
      <c r="Q77" s="30">
        <v>0</v>
      </c>
      <c r="R77" s="30" t="s">
        <v>326</v>
      </c>
      <c r="S77" s="86" t="s">
        <v>393</v>
      </c>
      <c r="T77" s="87" t="s">
        <v>394</v>
      </c>
      <c r="U77" s="20"/>
      <c r="V77" s="20"/>
      <c r="W77" s="40"/>
      <c r="X77" s="80" t="str">
        <f t="shared" si="0"/>
        <v>212020100300000000000000038122071831210000000</v>
      </c>
      <c r="Y77" s="39">
        <f t="shared" si="1"/>
        <v>45</v>
      </c>
      <c r="Z77" s="301">
        <v>0</v>
      </c>
      <c r="AB77"/>
    </row>
    <row r="78" spans="1:28" ht="30">
      <c r="A78" s="31">
        <v>2</v>
      </c>
      <c r="B78" s="30">
        <v>1</v>
      </c>
      <c r="C78" s="30">
        <v>2</v>
      </c>
      <c r="D78" s="30" t="s">
        <v>279</v>
      </c>
      <c r="E78" s="30" t="s">
        <v>280</v>
      </c>
      <c r="F78" s="30" t="s">
        <v>281</v>
      </c>
      <c r="G78" s="32" t="s">
        <v>282</v>
      </c>
      <c r="H78" s="32" t="s">
        <v>282</v>
      </c>
      <c r="I78" s="32" t="s">
        <v>282</v>
      </c>
      <c r="J78" s="32" t="s">
        <v>282</v>
      </c>
      <c r="K78" s="30" t="s">
        <v>283</v>
      </c>
      <c r="L78" s="104">
        <v>3811106</v>
      </c>
      <c r="M78" s="174" t="s">
        <v>325</v>
      </c>
      <c r="N78" s="104">
        <v>1</v>
      </c>
      <c r="O78" s="30">
        <v>12</v>
      </c>
      <c r="P78" s="104">
        <v>230</v>
      </c>
      <c r="Q78" s="31">
        <v>0</v>
      </c>
      <c r="R78" s="30" t="s">
        <v>326</v>
      </c>
      <c r="S78" s="109" t="s">
        <v>395</v>
      </c>
      <c r="T78" s="110" t="s">
        <v>396</v>
      </c>
      <c r="U78" s="20"/>
      <c r="V78" s="20"/>
      <c r="W78" s="41"/>
      <c r="X78" s="103" t="str">
        <f t="shared" ref="X78:X141" si="2">CONCATENATE(A78,B78,C78,D78,E78,F78,G78,H78,I78,J78,K78,L78,M78,N78,O78,P78,Q78,R78)</f>
        <v>212020100300000000000000038111061811223000000</v>
      </c>
      <c r="Y78" s="39">
        <f t="shared" ref="Y78:Y141" si="3">LEN(X78)</f>
        <v>45</v>
      </c>
      <c r="Z78" s="306">
        <v>0</v>
      </c>
      <c r="AB78"/>
    </row>
    <row r="79" spans="1:28" ht="30">
      <c r="A79" s="31">
        <v>2</v>
      </c>
      <c r="B79" s="30">
        <v>1</v>
      </c>
      <c r="C79" s="30">
        <v>2</v>
      </c>
      <c r="D79" s="30" t="s">
        <v>279</v>
      </c>
      <c r="E79" s="30" t="s">
        <v>280</v>
      </c>
      <c r="F79" s="30" t="s">
        <v>281</v>
      </c>
      <c r="G79" s="32" t="s">
        <v>282</v>
      </c>
      <c r="H79" s="32" t="s">
        <v>282</v>
      </c>
      <c r="I79" s="32" t="s">
        <v>282</v>
      </c>
      <c r="J79" s="32" t="s">
        <v>282</v>
      </c>
      <c r="K79" s="30" t="s">
        <v>283</v>
      </c>
      <c r="L79" s="81">
        <v>3811106</v>
      </c>
      <c r="M79" s="175" t="s">
        <v>325</v>
      </c>
      <c r="N79" s="81">
        <v>3</v>
      </c>
      <c r="O79" s="30">
        <v>12</v>
      </c>
      <c r="P79" s="81">
        <v>100</v>
      </c>
      <c r="Q79" s="31">
        <v>0</v>
      </c>
      <c r="R79" s="30" t="s">
        <v>326</v>
      </c>
      <c r="S79" s="86" t="s">
        <v>395</v>
      </c>
      <c r="T79" s="87" t="s">
        <v>396</v>
      </c>
      <c r="U79" s="20"/>
      <c r="V79" s="20"/>
      <c r="W79" s="40"/>
      <c r="X79" s="80" t="str">
        <f t="shared" si="2"/>
        <v>212020100300000000000000038111061831210000000</v>
      </c>
      <c r="Y79" s="39">
        <f t="shared" si="3"/>
        <v>45</v>
      </c>
      <c r="Z79" s="301">
        <v>0</v>
      </c>
      <c r="AB79"/>
    </row>
    <row r="80" spans="1:28" ht="90">
      <c r="A80" s="31">
        <v>2</v>
      </c>
      <c r="B80" s="30">
        <v>1</v>
      </c>
      <c r="C80" s="30">
        <v>2</v>
      </c>
      <c r="D80" s="30" t="s">
        <v>279</v>
      </c>
      <c r="E80" s="30" t="s">
        <v>280</v>
      </c>
      <c r="F80" s="30" t="s">
        <v>397</v>
      </c>
      <c r="G80" s="30" t="s">
        <v>282</v>
      </c>
      <c r="H80" s="30" t="s">
        <v>282</v>
      </c>
      <c r="I80" s="31" t="s">
        <v>282</v>
      </c>
      <c r="J80" s="30" t="s">
        <v>282</v>
      </c>
      <c r="K80" s="30" t="s">
        <v>283</v>
      </c>
      <c r="L80" s="104">
        <v>6223200</v>
      </c>
      <c r="M80" s="174" t="s">
        <v>325</v>
      </c>
      <c r="N80" s="104">
        <v>1</v>
      </c>
      <c r="O80" s="30">
        <v>12</v>
      </c>
      <c r="P80" s="104">
        <v>230</v>
      </c>
      <c r="Q80" s="31">
        <v>0</v>
      </c>
      <c r="R80" s="30" t="s">
        <v>326</v>
      </c>
      <c r="S80" s="109" t="s">
        <v>89</v>
      </c>
      <c r="T80" s="110" t="s">
        <v>90</v>
      </c>
      <c r="U80" s="20"/>
      <c r="V80" s="20"/>
      <c r="W80" s="41"/>
      <c r="X80" s="103" t="str">
        <f t="shared" si="2"/>
        <v>212020100600000000000000062232001811223000000</v>
      </c>
      <c r="Y80" s="39">
        <f t="shared" si="3"/>
        <v>45</v>
      </c>
      <c r="Z80" s="306">
        <v>1640000</v>
      </c>
      <c r="AA80" t="s">
        <v>90</v>
      </c>
    </row>
    <row r="81" spans="1:28" ht="90">
      <c r="A81" s="31">
        <v>2</v>
      </c>
      <c r="B81" s="30">
        <v>1</v>
      </c>
      <c r="C81" s="30">
        <v>2</v>
      </c>
      <c r="D81" s="30" t="s">
        <v>279</v>
      </c>
      <c r="E81" s="30" t="s">
        <v>280</v>
      </c>
      <c r="F81" s="30" t="s">
        <v>397</v>
      </c>
      <c r="G81" s="30" t="s">
        <v>282</v>
      </c>
      <c r="H81" s="30" t="s">
        <v>282</v>
      </c>
      <c r="I81" s="31" t="s">
        <v>282</v>
      </c>
      <c r="J81" s="30" t="s">
        <v>282</v>
      </c>
      <c r="K81" s="30" t="s">
        <v>283</v>
      </c>
      <c r="L81" s="81">
        <v>6223200</v>
      </c>
      <c r="M81" s="175" t="s">
        <v>325</v>
      </c>
      <c r="N81" s="81">
        <v>3</v>
      </c>
      <c r="O81" s="30">
        <v>12</v>
      </c>
      <c r="P81" s="81">
        <v>100</v>
      </c>
      <c r="Q81" s="31">
        <v>0</v>
      </c>
      <c r="R81" s="30" t="s">
        <v>326</v>
      </c>
      <c r="S81" s="86" t="s">
        <v>89</v>
      </c>
      <c r="T81" s="87" t="s">
        <v>90</v>
      </c>
      <c r="U81" s="20"/>
      <c r="V81" s="20"/>
      <c r="W81" s="40"/>
      <c r="X81" s="80" t="str">
        <f t="shared" si="2"/>
        <v>212020100600000000000000062232001831210000000</v>
      </c>
      <c r="Y81" s="39">
        <f t="shared" si="3"/>
        <v>45</v>
      </c>
      <c r="Z81" s="301">
        <v>0</v>
      </c>
      <c r="AB81"/>
    </row>
    <row r="82" spans="1:28" ht="60">
      <c r="A82" s="31">
        <v>2</v>
      </c>
      <c r="B82" s="30">
        <v>1</v>
      </c>
      <c r="C82" s="30" t="s">
        <v>324</v>
      </c>
      <c r="D82" s="30" t="s">
        <v>279</v>
      </c>
      <c r="E82" s="31" t="s">
        <v>279</v>
      </c>
      <c r="F82" s="30" t="s">
        <v>329</v>
      </c>
      <c r="G82" s="30" t="s">
        <v>282</v>
      </c>
      <c r="H82" s="30" t="s">
        <v>282</v>
      </c>
      <c r="I82" s="31" t="s">
        <v>282</v>
      </c>
      <c r="J82" s="30" t="s">
        <v>282</v>
      </c>
      <c r="K82" s="30" t="s">
        <v>283</v>
      </c>
      <c r="L82" s="104">
        <v>8715602</v>
      </c>
      <c r="M82" s="174" t="s">
        <v>325</v>
      </c>
      <c r="N82" s="104">
        <v>1</v>
      </c>
      <c r="O82" s="30">
        <v>12</v>
      </c>
      <c r="P82" s="104">
        <v>230</v>
      </c>
      <c r="Q82" s="31">
        <v>0</v>
      </c>
      <c r="R82" s="30" t="s">
        <v>326</v>
      </c>
      <c r="S82" s="109" t="s">
        <v>398</v>
      </c>
      <c r="T82" s="110" t="s">
        <v>399</v>
      </c>
      <c r="U82" s="20"/>
      <c r="V82" s="20"/>
      <c r="W82" s="41"/>
      <c r="X82" s="103" t="str">
        <f t="shared" si="2"/>
        <v>212020200800000000000000087156021811223000000</v>
      </c>
      <c r="Y82" s="39">
        <f t="shared" si="3"/>
        <v>45</v>
      </c>
      <c r="Z82" s="306">
        <v>0</v>
      </c>
      <c r="AB82"/>
    </row>
    <row r="83" spans="1:28" ht="60">
      <c r="A83" s="31">
        <v>2</v>
      </c>
      <c r="B83" s="30">
        <v>1</v>
      </c>
      <c r="C83" s="30" t="s">
        <v>324</v>
      </c>
      <c r="D83" s="30" t="s">
        <v>279</v>
      </c>
      <c r="E83" s="31" t="s">
        <v>279</v>
      </c>
      <c r="F83" s="30" t="s">
        <v>329</v>
      </c>
      <c r="G83" s="30" t="s">
        <v>282</v>
      </c>
      <c r="H83" s="30" t="s">
        <v>282</v>
      </c>
      <c r="I83" s="31" t="s">
        <v>282</v>
      </c>
      <c r="J83" s="30" t="s">
        <v>282</v>
      </c>
      <c r="K83" s="30" t="s">
        <v>283</v>
      </c>
      <c r="L83" s="81">
        <v>8715602</v>
      </c>
      <c r="M83" s="175" t="s">
        <v>325</v>
      </c>
      <c r="N83" s="81">
        <v>3</v>
      </c>
      <c r="O83" s="30">
        <v>12</v>
      </c>
      <c r="P83" s="81">
        <v>100</v>
      </c>
      <c r="Q83" s="31">
        <v>0</v>
      </c>
      <c r="R83" s="30" t="s">
        <v>326</v>
      </c>
      <c r="S83" s="86" t="s">
        <v>398</v>
      </c>
      <c r="T83" s="87" t="s">
        <v>399</v>
      </c>
      <c r="U83" s="20"/>
      <c r="V83" s="20"/>
      <c r="W83" s="40"/>
      <c r="X83" s="80" t="str">
        <f t="shared" si="2"/>
        <v>212020200800000000000000087156021831210000000</v>
      </c>
      <c r="Y83" s="39">
        <f t="shared" si="3"/>
        <v>45</v>
      </c>
      <c r="Z83" s="301">
        <v>0</v>
      </c>
      <c r="AB83"/>
    </row>
    <row r="84" spans="1:28" ht="30">
      <c r="A84" s="31">
        <v>2</v>
      </c>
      <c r="B84" s="30">
        <v>1</v>
      </c>
      <c r="C84" s="30" t="s">
        <v>324</v>
      </c>
      <c r="D84" s="30" t="s">
        <v>279</v>
      </c>
      <c r="E84" s="31" t="s">
        <v>279</v>
      </c>
      <c r="F84" s="30" t="s">
        <v>400</v>
      </c>
      <c r="G84" s="30" t="s">
        <v>282</v>
      </c>
      <c r="H84" s="30" t="s">
        <v>282</v>
      </c>
      <c r="I84" s="31" t="s">
        <v>282</v>
      </c>
      <c r="J84" s="30" t="s">
        <v>282</v>
      </c>
      <c r="K84" s="30" t="s">
        <v>283</v>
      </c>
      <c r="L84" s="113">
        <v>5462100</v>
      </c>
      <c r="M84" s="174" t="s">
        <v>325</v>
      </c>
      <c r="N84" s="104">
        <v>1</v>
      </c>
      <c r="O84" s="30">
        <v>12</v>
      </c>
      <c r="P84" s="104">
        <v>230</v>
      </c>
      <c r="Q84" s="31">
        <v>0</v>
      </c>
      <c r="R84" s="30" t="s">
        <v>326</v>
      </c>
      <c r="S84" s="109" t="s">
        <v>401</v>
      </c>
      <c r="T84" s="110" t="s">
        <v>402</v>
      </c>
      <c r="U84" s="20"/>
      <c r="V84" s="20"/>
      <c r="W84" s="41"/>
      <c r="X84" s="103" t="str">
        <f t="shared" si="2"/>
        <v>212020200500000000000000054621001811223000000</v>
      </c>
      <c r="Y84" s="39">
        <f t="shared" si="3"/>
        <v>45</v>
      </c>
      <c r="Z84" s="306">
        <v>0</v>
      </c>
      <c r="AB84"/>
    </row>
    <row r="85" spans="1:28" ht="30">
      <c r="A85" s="31">
        <v>2</v>
      </c>
      <c r="B85" s="30">
        <v>1</v>
      </c>
      <c r="C85" s="30" t="s">
        <v>324</v>
      </c>
      <c r="D85" s="30" t="s">
        <v>279</v>
      </c>
      <c r="E85" s="31" t="s">
        <v>279</v>
      </c>
      <c r="F85" s="30" t="s">
        <v>400</v>
      </c>
      <c r="G85" s="30" t="s">
        <v>282</v>
      </c>
      <c r="H85" s="30" t="s">
        <v>282</v>
      </c>
      <c r="I85" s="31" t="s">
        <v>282</v>
      </c>
      <c r="J85" s="30" t="s">
        <v>282</v>
      </c>
      <c r="K85" s="30" t="s">
        <v>283</v>
      </c>
      <c r="L85" s="90">
        <v>5462100</v>
      </c>
      <c r="M85" s="175" t="s">
        <v>325</v>
      </c>
      <c r="N85" s="81">
        <v>3</v>
      </c>
      <c r="O85" s="30">
        <v>12</v>
      </c>
      <c r="P85" s="81">
        <v>100</v>
      </c>
      <c r="Q85" s="31">
        <v>0</v>
      </c>
      <c r="R85" s="30" t="s">
        <v>326</v>
      </c>
      <c r="S85" s="86" t="s">
        <v>401</v>
      </c>
      <c r="T85" s="87" t="s">
        <v>402</v>
      </c>
      <c r="U85" s="20"/>
      <c r="V85" s="20"/>
      <c r="W85" s="40"/>
      <c r="X85" s="80" t="str">
        <f t="shared" si="2"/>
        <v>212020200500000000000000054621001831210000000</v>
      </c>
      <c r="Y85" s="39">
        <f t="shared" si="3"/>
        <v>45</v>
      </c>
      <c r="Z85" s="301">
        <v>0</v>
      </c>
      <c r="AB85"/>
    </row>
    <row r="86" spans="1:28" ht="30">
      <c r="A86" s="31">
        <v>2</v>
      </c>
      <c r="B86" s="30">
        <v>1</v>
      </c>
      <c r="C86" s="30" t="s">
        <v>324</v>
      </c>
      <c r="D86" s="30" t="s">
        <v>279</v>
      </c>
      <c r="E86" s="31" t="s">
        <v>279</v>
      </c>
      <c r="F86" s="30" t="s">
        <v>400</v>
      </c>
      <c r="G86" s="30" t="s">
        <v>282</v>
      </c>
      <c r="H86" s="30" t="s">
        <v>282</v>
      </c>
      <c r="I86" s="31" t="s">
        <v>282</v>
      </c>
      <c r="J86" s="30" t="s">
        <v>282</v>
      </c>
      <c r="K86" s="30" t="s">
        <v>283</v>
      </c>
      <c r="L86" s="113">
        <v>5473000</v>
      </c>
      <c r="M86" s="174" t="s">
        <v>325</v>
      </c>
      <c r="N86" s="104">
        <v>1</v>
      </c>
      <c r="O86" s="30">
        <v>12</v>
      </c>
      <c r="P86" s="104">
        <v>230</v>
      </c>
      <c r="Q86" s="31">
        <v>0</v>
      </c>
      <c r="R86" s="30" t="s">
        <v>326</v>
      </c>
      <c r="S86" s="109" t="s">
        <v>403</v>
      </c>
      <c r="T86" s="110" t="s">
        <v>404</v>
      </c>
      <c r="U86" s="20"/>
      <c r="V86" s="20"/>
      <c r="W86" s="41"/>
      <c r="X86" s="103" t="str">
        <f t="shared" si="2"/>
        <v>212020200500000000000000054730001811223000000</v>
      </c>
      <c r="Y86" s="39">
        <f t="shared" si="3"/>
        <v>45</v>
      </c>
      <c r="Z86" s="306">
        <v>0</v>
      </c>
      <c r="AB86"/>
    </row>
    <row r="87" spans="1:28" ht="30">
      <c r="A87" s="31">
        <v>2</v>
      </c>
      <c r="B87" s="30">
        <v>1</v>
      </c>
      <c r="C87" s="30" t="s">
        <v>324</v>
      </c>
      <c r="D87" s="30" t="s">
        <v>279</v>
      </c>
      <c r="E87" s="31" t="s">
        <v>279</v>
      </c>
      <c r="F87" s="30" t="s">
        <v>400</v>
      </c>
      <c r="G87" s="30" t="s">
        <v>282</v>
      </c>
      <c r="H87" s="30" t="s">
        <v>282</v>
      </c>
      <c r="I87" s="31" t="s">
        <v>282</v>
      </c>
      <c r="J87" s="30" t="s">
        <v>282</v>
      </c>
      <c r="K87" s="30" t="s">
        <v>283</v>
      </c>
      <c r="L87" s="90">
        <v>5473000</v>
      </c>
      <c r="M87" s="175" t="s">
        <v>325</v>
      </c>
      <c r="N87" s="81">
        <v>3</v>
      </c>
      <c r="O87" s="30">
        <v>12</v>
      </c>
      <c r="P87" s="81">
        <v>100</v>
      </c>
      <c r="Q87" s="31">
        <v>0</v>
      </c>
      <c r="R87" s="30" t="s">
        <v>326</v>
      </c>
      <c r="S87" s="86" t="s">
        <v>403</v>
      </c>
      <c r="T87" s="87" t="s">
        <v>404</v>
      </c>
      <c r="U87" s="20"/>
      <c r="V87" s="20"/>
      <c r="W87" s="40"/>
      <c r="X87" s="80" t="str">
        <f t="shared" si="2"/>
        <v>212020200500000000000000054730001831210000000</v>
      </c>
      <c r="Y87" s="39">
        <f t="shared" si="3"/>
        <v>45</v>
      </c>
      <c r="Z87" s="301">
        <v>0</v>
      </c>
      <c r="AB87"/>
    </row>
    <row r="88" spans="1:28" ht="31.5">
      <c r="A88" s="31">
        <v>2</v>
      </c>
      <c r="B88" s="30">
        <v>1</v>
      </c>
      <c r="C88" s="30" t="s">
        <v>324</v>
      </c>
      <c r="D88" s="30" t="s">
        <v>279</v>
      </c>
      <c r="E88" s="31" t="s">
        <v>279</v>
      </c>
      <c r="F88" s="30" t="s">
        <v>400</v>
      </c>
      <c r="G88" s="30" t="s">
        <v>282</v>
      </c>
      <c r="H88" s="30" t="s">
        <v>282</v>
      </c>
      <c r="I88" s="31" t="s">
        <v>282</v>
      </c>
      <c r="J88" s="30" t="s">
        <v>282</v>
      </c>
      <c r="K88" s="30" t="s">
        <v>283</v>
      </c>
      <c r="L88" s="113">
        <v>5471000</v>
      </c>
      <c r="M88" s="174" t="s">
        <v>325</v>
      </c>
      <c r="N88" s="104">
        <v>1</v>
      </c>
      <c r="O88" s="30">
        <v>12</v>
      </c>
      <c r="P88" s="104">
        <v>230</v>
      </c>
      <c r="Q88" s="31">
        <v>0</v>
      </c>
      <c r="R88" s="30" t="s">
        <v>326</v>
      </c>
      <c r="S88" s="109" t="s">
        <v>405</v>
      </c>
      <c r="T88" s="110" t="s">
        <v>406</v>
      </c>
      <c r="U88" s="20"/>
      <c r="V88" s="20"/>
      <c r="W88" s="41"/>
      <c r="X88" s="103" t="str">
        <f t="shared" si="2"/>
        <v>212020200500000000000000054710001811223000000</v>
      </c>
      <c r="Y88" s="39">
        <f t="shared" si="3"/>
        <v>45</v>
      </c>
      <c r="Z88" s="306">
        <v>0</v>
      </c>
      <c r="AB88"/>
    </row>
    <row r="89" spans="1:28" ht="31.5">
      <c r="A89" s="31">
        <v>2</v>
      </c>
      <c r="B89" s="30">
        <v>1</v>
      </c>
      <c r="C89" s="30" t="s">
        <v>324</v>
      </c>
      <c r="D89" s="30" t="s">
        <v>279</v>
      </c>
      <c r="E89" s="31" t="s">
        <v>279</v>
      </c>
      <c r="F89" s="30" t="s">
        <v>400</v>
      </c>
      <c r="G89" s="30" t="s">
        <v>282</v>
      </c>
      <c r="H89" s="30" t="s">
        <v>282</v>
      </c>
      <c r="I89" s="31" t="s">
        <v>282</v>
      </c>
      <c r="J89" s="30" t="s">
        <v>282</v>
      </c>
      <c r="K89" s="30" t="s">
        <v>283</v>
      </c>
      <c r="L89" s="90">
        <v>5471000</v>
      </c>
      <c r="M89" s="175" t="s">
        <v>325</v>
      </c>
      <c r="N89" s="81">
        <v>3</v>
      </c>
      <c r="O89" s="30">
        <v>12</v>
      </c>
      <c r="P89" s="81">
        <v>100</v>
      </c>
      <c r="Q89" s="31">
        <v>0</v>
      </c>
      <c r="R89" s="30" t="s">
        <v>326</v>
      </c>
      <c r="S89" s="86" t="s">
        <v>405</v>
      </c>
      <c r="T89" s="87" t="s">
        <v>406</v>
      </c>
      <c r="U89" s="20"/>
      <c r="V89" s="20"/>
      <c r="W89" s="40"/>
      <c r="X89" s="80" t="str">
        <f t="shared" si="2"/>
        <v>212020200500000000000000054710001831210000000</v>
      </c>
      <c r="Y89" s="39">
        <f t="shared" si="3"/>
        <v>45</v>
      </c>
      <c r="Z89" s="301">
        <v>0</v>
      </c>
      <c r="AB89"/>
    </row>
    <row r="90" spans="1:28" ht="30">
      <c r="A90" s="31">
        <v>2</v>
      </c>
      <c r="B90" s="30">
        <v>1</v>
      </c>
      <c r="C90" s="30">
        <v>2</v>
      </c>
      <c r="D90" s="30" t="s">
        <v>279</v>
      </c>
      <c r="E90" s="31" t="s">
        <v>280</v>
      </c>
      <c r="F90" s="30" t="s">
        <v>329</v>
      </c>
      <c r="G90" s="30" t="s">
        <v>282</v>
      </c>
      <c r="H90" s="30" t="s">
        <v>282</v>
      </c>
      <c r="I90" s="31" t="s">
        <v>282</v>
      </c>
      <c r="J90" s="30" t="s">
        <v>282</v>
      </c>
      <c r="K90" s="30" t="s">
        <v>283</v>
      </c>
      <c r="L90" s="90">
        <v>8532000</v>
      </c>
      <c r="M90" s="175" t="s">
        <v>325</v>
      </c>
      <c r="N90" s="81">
        <v>3</v>
      </c>
      <c r="O90" s="30">
        <v>12</v>
      </c>
      <c r="P90" s="81">
        <v>100</v>
      </c>
      <c r="Q90" s="31">
        <v>0</v>
      </c>
      <c r="R90" s="30" t="s">
        <v>326</v>
      </c>
      <c r="S90" s="86" t="s">
        <v>407</v>
      </c>
      <c r="T90" s="87" t="s">
        <v>408</v>
      </c>
      <c r="U90" s="20"/>
      <c r="V90" s="20"/>
      <c r="W90" s="40"/>
      <c r="X90" s="80" t="str">
        <f t="shared" si="2"/>
        <v>212020100800000000000000085320001831210000000</v>
      </c>
      <c r="Y90" s="39">
        <f t="shared" si="3"/>
        <v>45</v>
      </c>
      <c r="Z90" s="301">
        <v>0</v>
      </c>
      <c r="AB90"/>
    </row>
    <row r="91" spans="1:28" ht="30">
      <c r="A91" s="31">
        <v>2</v>
      </c>
      <c r="B91" s="30">
        <v>1</v>
      </c>
      <c r="C91" s="30">
        <v>2</v>
      </c>
      <c r="D91" s="30" t="s">
        <v>279</v>
      </c>
      <c r="E91" s="31" t="s">
        <v>280</v>
      </c>
      <c r="F91" s="30" t="s">
        <v>329</v>
      </c>
      <c r="G91" s="30" t="s">
        <v>282</v>
      </c>
      <c r="H91" s="30" t="s">
        <v>282</v>
      </c>
      <c r="I91" s="31" t="s">
        <v>282</v>
      </c>
      <c r="J91" s="30" t="s">
        <v>282</v>
      </c>
      <c r="K91" s="30" t="s">
        <v>283</v>
      </c>
      <c r="L91" s="113">
        <v>8532000</v>
      </c>
      <c r="M91" s="174" t="s">
        <v>325</v>
      </c>
      <c r="N91" s="104">
        <v>1</v>
      </c>
      <c r="O91" s="30">
        <v>12</v>
      </c>
      <c r="P91" s="104">
        <v>230</v>
      </c>
      <c r="Q91" s="31">
        <v>0</v>
      </c>
      <c r="R91" s="30" t="s">
        <v>326</v>
      </c>
      <c r="S91" s="109" t="s">
        <v>407</v>
      </c>
      <c r="T91" s="110" t="s">
        <v>408</v>
      </c>
      <c r="U91" s="20"/>
      <c r="V91" s="20"/>
      <c r="W91" s="41"/>
      <c r="X91" s="103" t="str">
        <f t="shared" si="2"/>
        <v>212020100800000000000000085320001811223000000</v>
      </c>
      <c r="Y91" s="39">
        <f t="shared" si="3"/>
        <v>45</v>
      </c>
      <c r="Z91" s="306">
        <v>0</v>
      </c>
      <c r="AB91"/>
    </row>
    <row r="92" spans="1:28" ht="30">
      <c r="A92" s="31">
        <v>2</v>
      </c>
      <c r="B92" s="30">
        <v>1</v>
      </c>
      <c r="C92" s="30">
        <v>2</v>
      </c>
      <c r="D92" s="30" t="s">
        <v>279</v>
      </c>
      <c r="E92" s="31" t="s">
        <v>280</v>
      </c>
      <c r="F92" s="30" t="s">
        <v>281</v>
      </c>
      <c r="G92" s="30" t="s">
        <v>282</v>
      </c>
      <c r="H92" s="30" t="s">
        <v>282</v>
      </c>
      <c r="I92" s="31" t="s">
        <v>282</v>
      </c>
      <c r="J92" s="30" t="s">
        <v>282</v>
      </c>
      <c r="K92" s="30" t="s">
        <v>283</v>
      </c>
      <c r="L92" s="90">
        <v>3711601</v>
      </c>
      <c r="M92" s="175" t="s">
        <v>325</v>
      </c>
      <c r="N92" s="81" t="s">
        <v>409</v>
      </c>
      <c r="O92" s="30">
        <v>12</v>
      </c>
      <c r="P92" s="81">
        <v>100</v>
      </c>
      <c r="Q92" s="31">
        <v>0</v>
      </c>
      <c r="R92" s="30" t="s">
        <v>326</v>
      </c>
      <c r="S92" s="86" t="s">
        <v>410</v>
      </c>
      <c r="T92" s="87" t="s">
        <v>411</v>
      </c>
      <c r="U92" s="20"/>
      <c r="V92" s="20"/>
      <c r="W92" s="40"/>
      <c r="X92" s="80" t="str">
        <f t="shared" si="2"/>
        <v>212020100300000000000000037116011831210000000</v>
      </c>
      <c r="Y92" s="39">
        <f t="shared" si="3"/>
        <v>45</v>
      </c>
      <c r="Z92" s="301">
        <v>0</v>
      </c>
      <c r="AB92"/>
    </row>
    <row r="93" spans="1:28" ht="30">
      <c r="A93" s="31">
        <v>2</v>
      </c>
      <c r="B93" s="30">
        <v>1</v>
      </c>
      <c r="C93" s="30">
        <v>2</v>
      </c>
      <c r="D93" s="30" t="s">
        <v>279</v>
      </c>
      <c r="E93" s="31" t="s">
        <v>280</v>
      </c>
      <c r="F93" s="30" t="s">
        <v>281</v>
      </c>
      <c r="G93" s="30" t="s">
        <v>282</v>
      </c>
      <c r="H93" s="30" t="s">
        <v>282</v>
      </c>
      <c r="I93" s="31" t="s">
        <v>282</v>
      </c>
      <c r="J93" s="30" t="s">
        <v>282</v>
      </c>
      <c r="K93" s="30" t="s">
        <v>283</v>
      </c>
      <c r="L93" s="113">
        <v>3711601</v>
      </c>
      <c r="M93" s="174" t="s">
        <v>325</v>
      </c>
      <c r="N93" s="104">
        <v>1</v>
      </c>
      <c r="O93" s="30">
        <v>12</v>
      </c>
      <c r="P93" s="104">
        <v>230</v>
      </c>
      <c r="Q93" s="31">
        <v>0</v>
      </c>
      <c r="R93" s="30" t="s">
        <v>326</v>
      </c>
      <c r="S93" s="109" t="s">
        <v>410</v>
      </c>
      <c r="T93" s="110" t="s">
        <v>411</v>
      </c>
      <c r="U93" s="20"/>
      <c r="V93" s="20"/>
      <c r="W93" s="41"/>
      <c r="X93" s="103" t="str">
        <f t="shared" si="2"/>
        <v>212020100300000000000000037116011811223000000</v>
      </c>
      <c r="Y93" s="39">
        <f t="shared" si="3"/>
        <v>45</v>
      </c>
      <c r="Z93" s="306">
        <v>0</v>
      </c>
      <c r="AB93"/>
    </row>
    <row r="94" spans="1:28" ht="30">
      <c r="A94" s="31">
        <v>2</v>
      </c>
      <c r="B94" s="30">
        <v>1</v>
      </c>
      <c r="C94" s="30" t="s">
        <v>324</v>
      </c>
      <c r="D94" s="30" t="s">
        <v>279</v>
      </c>
      <c r="E94" s="31" t="s">
        <v>279</v>
      </c>
      <c r="F94" s="30" t="s">
        <v>329</v>
      </c>
      <c r="G94" s="30" t="s">
        <v>282</v>
      </c>
      <c r="H94" s="30" t="s">
        <v>282</v>
      </c>
      <c r="I94" s="31" t="s">
        <v>282</v>
      </c>
      <c r="J94" s="30" t="s">
        <v>282</v>
      </c>
      <c r="K94" s="30" t="s">
        <v>283</v>
      </c>
      <c r="L94" s="104">
        <v>8597000</v>
      </c>
      <c r="M94" s="174" t="s">
        <v>325</v>
      </c>
      <c r="N94" s="104">
        <v>1</v>
      </c>
      <c r="O94" s="30">
        <v>12</v>
      </c>
      <c r="P94" s="104">
        <v>230</v>
      </c>
      <c r="Q94" s="31">
        <v>0</v>
      </c>
      <c r="R94" s="30" t="s">
        <v>326</v>
      </c>
      <c r="S94" s="109" t="s">
        <v>412</v>
      </c>
      <c r="T94" s="110" t="s">
        <v>413</v>
      </c>
      <c r="U94" s="20"/>
      <c r="V94" s="20"/>
      <c r="W94" s="41"/>
      <c r="X94" s="103" t="str">
        <f t="shared" si="2"/>
        <v>212020200800000000000000085970001811223000000</v>
      </c>
      <c r="Y94" s="39">
        <f t="shared" si="3"/>
        <v>45</v>
      </c>
      <c r="Z94" s="306">
        <v>0</v>
      </c>
      <c r="AB94"/>
    </row>
    <row r="95" spans="1:28" ht="30">
      <c r="A95" s="31">
        <v>2</v>
      </c>
      <c r="B95" s="30">
        <v>1</v>
      </c>
      <c r="C95" s="30" t="s">
        <v>324</v>
      </c>
      <c r="D95" s="30" t="s">
        <v>279</v>
      </c>
      <c r="E95" s="31" t="s">
        <v>279</v>
      </c>
      <c r="F95" s="30" t="s">
        <v>329</v>
      </c>
      <c r="G95" s="30" t="s">
        <v>282</v>
      </c>
      <c r="H95" s="30" t="s">
        <v>282</v>
      </c>
      <c r="I95" s="31" t="s">
        <v>282</v>
      </c>
      <c r="J95" s="30" t="s">
        <v>282</v>
      </c>
      <c r="K95" s="30" t="s">
        <v>283</v>
      </c>
      <c r="L95" s="81">
        <v>8597000</v>
      </c>
      <c r="M95" s="175" t="s">
        <v>325</v>
      </c>
      <c r="N95" s="81">
        <v>3</v>
      </c>
      <c r="O95" s="30">
        <v>12</v>
      </c>
      <c r="P95" s="81">
        <v>100</v>
      </c>
      <c r="Q95" s="31">
        <v>0</v>
      </c>
      <c r="R95" s="30" t="s">
        <v>326</v>
      </c>
      <c r="S95" s="86" t="s">
        <v>412</v>
      </c>
      <c r="T95" s="87" t="s">
        <v>413</v>
      </c>
      <c r="U95" s="20"/>
      <c r="V95" s="20"/>
      <c r="W95" s="40"/>
      <c r="X95" s="80" t="str">
        <f t="shared" si="2"/>
        <v>212020200800000000000000085970001831210000000</v>
      </c>
      <c r="Y95" s="39">
        <f t="shared" si="3"/>
        <v>45</v>
      </c>
      <c r="Z95" s="301">
        <v>0</v>
      </c>
      <c r="AB95"/>
    </row>
    <row r="96" spans="1:28" ht="45">
      <c r="A96" s="31">
        <v>2</v>
      </c>
      <c r="B96" s="30">
        <v>1</v>
      </c>
      <c r="C96" s="30">
        <v>2</v>
      </c>
      <c r="D96" s="30" t="s">
        <v>279</v>
      </c>
      <c r="E96" s="30" t="s">
        <v>279</v>
      </c>
      <c r="F96" s="30" t="s">
        <v>414</v>
      </c>
      <c r="G96" s="30" t="s">
        <v>282</v>
      </c>
      <c r="H96" s="30" t="s">
        <v>282</v>
      </c>
      <c r="I96" s="31" t="s">
        <v>282</v>
      </c>
      <c r="J96" s="30" t="s">
        <v>282</v>
      </c>
      <c r="K96" s="30" t="s">
        <v>283</v>
      </c>
      <c r="L96" s="81">
        <v>7159900</v>
      </c>
      <c r="M96" s="175" t="s">
        <v>325</v>
      </c>
      <c r="N96" s="81">
        <v>3</v>
      </c>
      <c r="O96" s="30">
        <v>12</v>
      </c>
      <c r="P96" s="81">
        <v>100</v>
      </c>
      <c r="Q96" s="31">
        <v>0</v>
      </c>
      <c r="R96" s="30" t="s">
        <v>326</v>
      </c>
      <c r="S96" s="86" t="s">
        <v>92</v>
      </c>
      <c r="T96" s="87" t="s">
        <v>93</v>
      </c>
      <c r="U96" s="20"/>
      <c r="V96" s="20"/>
      <c r="W96" s="40"/>
      <c r="X96" s="80" t="str">
        <f t="shared" si="2"/>
        <v>212020200700000000000000071599001831210000000</v>
      </c>
      <c r="Y96" s="39">
        <f t="shared" si="3"/>
        <v>45</v>
      </c>
      <c r="Z96" s="301">
        <v>150000</v>
      </c>
      <c r="AA96" t="s">
        <v>415</v>
      </c>
    </row>
    <row r="97" spans="1:28" ht="30">
      <c r="A97" s="31">
        <v>2</v>
      </c>
      <c r="B97" s="30">
        <v>1</v>
      </c>
      <c r="C97" s="30">
        <v>2</v>
      </c>
      <c r="D97" s="30" t="s">
        <v>279</v>
      </c>
      <c r="E97" s="30" t="s">
        <v>279</v>
      </c>
      <c r="F97" s="30" t="s">
        <v>329</v>
      </c>
      <c r="G97" s="30" t="s">
        <v>282</v>
      </c>
      <c r="H97" s="30" t="s">
        <v>282</v>
      </c>
      <c r="I97" s="31" t="s">
        <v>282</v>
      </c>
      <c r="J97" s="30" t="s">
        <v>282</v>
      </c>
      <c r="K97" s="30" t="s">
        <v>283</v>
      </c>
      <c r="L97" s="81">
        <v>8413100</v>
      </c>
      <c r="M97" s="175" t="s">
        <v>325</v>
      </c>
      <c r="N97" s="81">
        <v>3</v>
      </c>
      <c r="O97" s="30">
        <v>12</v>
      </c>
      <c r="P97" s="81">
        <v>100</v>
      </c>
      <c r="Q97" s="31">
        <v>0</v>
      </c>
      <c r="R97" s="30" t="s">
        <v>326</v>
      </c>
      <c r="S97" s="86" t="s">
        <v>95</v>
      </c>
      <c r="T97" s="87" t="s">
        <v>96</v>
      </c>
      <c r="U97" s="20"/>
      <c r="V97" s="20"/>
      <c r="W97" s="40"/>
      <c r="X97" s="80" t="str">
        <f t="shared" si="2"/>
        <v>212020200800000000000000084131001831210000000</v>
      </c>
      <c r="Y97" s="39">
        <f t="shared" si="3"/>
        <v>45</v>
      </c>
      <c r="Z97" s="301">
        <v>560000</v>
      </c>
      <c r="AA97" t="s">
        <v>415</v>
      </c>
    </row>
    <row r="98" spans="1:28" ht="30">
      <c r="A98" s="31">
        <v>2</v>
      </c>
      <c r="B98" s="30">
        <v>1</v>
      </c>
      <c r="C98" s="30">
        <v>2</v>
      </c>
      <c r="D98" s="30" t="s">
        <v>279</v>
      </c>
      <c r="E98" s="30" t="s">
        <v>279</v>
      </c>
      <c r="F98" s="30" t="s">
        <v>329</v>
      </c>
      <c r="G98" s="30" t="s">
        <v>282</v>
      </c>
      <c r="H98" s="30" t="s">
        <v>282</v>
      </c>
      <c r="I98" s="31" t="s">
        <v>282</v>
      </c>
      <c r="J98" s="30" t="s">
        <v>282</v>
      </c>
      <c r="K98" s="30" t="s">
        <v>283</v>
      </c>
      <c r="L98" s="104">
        <v>8413100</v>
      </c>
      <c r="M98" s="174" t="s">
        <v>325</v>
      </c>
      <c r="N98" s="104">
        <v>1</v>
      </c>
      <c r="O98" s="30">
        <v>12</v>
      </c>
      <c r="P98" s="104">
        <v>230</v>
      </c>
      <c r="Q98" s="31">
        <v>0</v>
      </c>
      <c r="R98" s="30" t="s">
        <v>326</v>
      </c>
      <c r="S98" s="109" t="s">
        <v>95</v>
      </c>
      <c r="T98" s="110" t="s">
        <v>96</v>
      </c>
      <c r="U98" s="20"/>
      <c r="V98" s="20"/>
      <c r="W98" s="41"/>
      <c r="X98" s="103" t="str">
        <f t="shared" si="2"/>
        <v>212020200800000000000000084131001811223000000</v>
      </c>
      <c r="Y98" s="39">
        <f t="shared" si="3"/>
        <v>45</v>
      </c>
      <c r="Z98" s="306">
        <v>0</v>
      </c>
      <c r="AB98"/>
    </row>
    <row r="99" spans="1:28" ht="30">
      <c r="A99" s="31">
        <v>2</v>
      </c>
      <c r="B99" s="30">
        <v>1</v>
      </c>
      <c r="C99" s="30">
        <v>2</v>
      </c>
      <c r="D99" s="30" t="s">
        <v>279</v>
      </c>
      <c r="E99" s="30" t="s">
        <v>279</v>
      </c>
      <c r="F99" s="30" t="s">
        <v>337</v>
      </c>
      <c r="G99" s="30" t="s">
        <v>282</v>
      </c>
      <c r="H99" s="30" t="s">
        <v>282</v>
      </c>
      <c r="I99" s="31" t="s">
        <v>282</v>
      </c>
      <c r="J99" s="30" t="s">
        <v>282</v>
      </c>
      <c r="K99" s="30" t="s">
        <v>283</v>
      </c>
      <c r="L99" s="104">
        <v>9599900</v>
      </c>
      <c r="M99" s="174" t="s">
        <v>325</v>
      </c>
      <c r="N99" s="104">
        <v>1</v>
      </c>
      <c r="O99" s="30">
        <v>12</v>
      </c>
      <c r="P99" s="104">
        <v>230</v>
      </c>
      <c r="Q99" s="31">
        <v>0</v>
      </c>
      <c r="R99" s="30" t="s">
        <v>326</v>
      </c>
      <c r="S99" s="109" t="s">
        <v>416</v>
      </c>
      <c r="T99" s="110" t="s">
        <v>417</v>
      </c>
      <c r="U99" s="20"/>
      <c r="V99" s="20"/>
      <c r="W99" s="41"/>
      <c r="X99" s="103" t="str">
        <f t="shared" si="2"/>
        <v>212020200900000000000000095999001811223000000</v>
      </c>
      <c r="Y99" s="39">
        <f t="shared" si="3"/>
        <v>45</v>
      </c>
      <c r="Z99" s="306">
        <v>0</v>
      </c>
      <c r="AB99"/>
    </row>
    <row r="100" spans="1:28" ht="30">
      <c r="A100" s="31">
        <v>2</v>
      </c>
      <c r="B100" s="30">
        <v>1</v>
      </c>
      <c r="C100" s="30">
        <v>2</v>
      </c>
      <c r="D100" s="30" t="s">
        <v>279</v>
      </c>
      <c r="E100" s="30" t="s">
        <v>279</v>
      </c>
      <c r="F100" s="30" t="s">
        <v>337</v>
      </c>
      <c r="G100" s="30" t="s">
        <v>282</v>
      </c>
      <c r="H100" s="30" t="s">
        <v>282</v>
      </c>
      <c r="I100" s="31" t="s">
        <v>282</v>
      </c>
      <c r="J100" s="30" t="s">
        <v>282</v>
      </c>
      <c r="K100" s="30" t="s">
        <v>283</v>
      </c>
      <c r="L100" s="81">
        <v>9599900</v>
      </c>
      <c r="M100" s="175" t="s">
        <v>325</v>
      </c>
      <c r="N100" s="81">
        <v>3</v>
      </c>
      <c r="O100" s="30">
        <v>12</v>
      </c>
      <c r="P100" s="81">
        <v>100</v>
      </c>
      <c r="Q100" s="31">
        <v>0</v>
      </c>
      <c r="R100" s="30" t="s">
        <v>326</v>
      </c>
      <c r="S100" s="86" t="s">
        <v>416</v>
      </c>
      <c r="T100" s="87" t="s">
        <v>417</v>
      </c>
      <c r="U100" s="20"/>
      <c r="V100" s="20"/>
      <c r="W100" s="40"/>
      <c r="X100" s="80" t="str">
        <f t="shared" si="2"/>
        <v>212020200900000000000000095999001831210000000</v>
      </c>
      <c r="Y100" s="39">
        <f t="shared" si="3"/>
        <v>45</v>
      </c>
      <c r="Z100" s="301">
        <v>0</v>
      </c>
      <c r="AB100"/>
    </row>
    <row r="101" spans="1:28" ht="30">
      <c r="A101" s="31">
        <v>2</v>
      </c>
      <c r="B101" s="30">
        <v>1</v>
      </c>
      <c r="C101" s="30">
        <v>2</v>
      </c>
      <c r="D101" s="30" t="s">
        <v>279</v>
      </c>
      <c r="E101" s="30" t="s">
        <v>280</v>
      </c>
      <c r="F101" s="30" t="s">
        <v>418</v>
      </c>
      <c r="G101" s="30" t="s">
        <v>282</v>
      </c>
      <c r="H101" s="30" t="s">
        <v>282</v>
      </c>
      <c r="I101" s="31" t="s">
        <v>282</v>
      </c>
      <c r="J101" s="30" t="s">
        <v>282</v>
      </c>
      <c r="K101" s="30" t="s">
        <v>283</v>
      </c>
      <c r="L101" s="104" t="s">
        <v>419</v>
      </c>
      <c r="M101" s="174" t="s">
        <v>325</v>
      </c>
      <c r="N101" s="104">
        <v>1</v>
      </c>
      <c r="O101" s="30">
        <v>12</v>
      </c>
      <c r="P101" s="104">
        <v>230</v>
      </c>
      <c r="Q101" s="31">
        <v>0</v>
      </c>
      <c r="R101" s="30" t="s">
        <v>326</v>
      </c>
      <c r="S101" s="109" t="s">
        <v>420</v>
      </c>
      <c r="T101" s="110" t="s">
        <v>421</v>
      </c>
      <c r="U101" s="20"/>
      <c r="V101" s="20"/>
      <c r="W101" s="41"/>
      <c r="X101" s="103" t="str">
        <f t="shared" si="2"/>
        <v>212020100000000000000000001961031811223000000</v>
      </c>
      <c r="Y101" s="39">
        <f t="shared" si="3"/>
        <v>45</v>
      </c>
      <c r="Z101" s="306">
        <v>0</v>
      </c>
      <c r="AB101"/>
    </row>
    <row r="102" spans="1:28" ht="30">
      <c r="A102" s="31">
        <v>2</v>
      </c>
      <c r="B102" s="30">
        <v>1</v>
      </c>
      <c r="C102" s="30">
        <v>2</v>
      </c>
      <c r="D102" s="30" t="s">
        <v>279</v>
      </c>
      <c r="E102" s="30" t="s">
        <v>280</v>
      </c>
      <c r="F102" s="30" t="s">
        <v>418</v>
      </c>
      <c r="G102" s="30" t="s">
        <v>282</v>
      </c>
      <c r="H102" s="30" t="s">
        <v>282</v>
      </c>
      <c r="I102" s="31" t="s">
        <v>282</v>
      </c>
      <c r="J102" s="30" t="s">
        <v>282</v>
      </c>
      <c r="K102" s="30" t="s">
        <v>283</v>
      </c>
      <c r="L102" s="81" t="s">
        <v>419</v>
      </c>
      <c r="M102" s="175" t="s">
        <v>325</v>
      </c>
      <c r="N102" s="81">
        <v>3</v>
      </c>
      <c r="O102" s="30">
        <v>12</v>
      </c>
      <c r="P102" s="81">
        <v>100</v>
      </c>
      <c r="Q102" s="31">
        <v>0</v>
      </c>
      <c r="R102" s="30" t="s">
        <v>326</v>
      </c>
      <c r="S102" s="86" t="s">
        <v>420</v>
      </c>
      <c r="T102" s="87" t="s">
        <v>421</v>
      </c>
      <c r="U102" s="20"/>
      <c r="V102" s="20"/>
      <c r="W102" s="40"/>
      <c r="X102" s="80" t="str">
        <f t="shared" si="2"/>
        <v>212020100000000000000000001961031831210000000</v>
      </c>
      <c r="Y102" s="39">
        <f t="shared" si="3"/>
        <v>45</v>
      </c>
      <c r="Z102" s="301">
        <v>0</v>
      </c>
      <c r="AB102"/>
    </row>
    <row r="103" spans="1:28" ht="45">
      <c r="A103" s="31">
        <v>2</v>
      </c>
      <c r="B103" s="30">
        <v>1</v>
      </c>
      <c r="C103" s="30">
        <v>2</v>
      </c>
      <c r="D103" s="30" t="s">
        <v>279</v>
      </c>
      <c r="E103" s="30" t="s">
        <v>280</v>
      </c>
      <c r="F103" s="30" t="s">
        <v>375</v>
      </c>
      <c r="G103" s="30" t="s">
        <v>282</v>
      </c>
      <c r="H103" s="30" t="s">
        <v>282</v>
      </c>
      <c r="I103" s="31" t="s">
        <v>282</v>
      </c>
      <c r="J103" s="30" t="s">
        <v>282</v>
      </c>
      <c r="K103" s="30" t="s">
        <v>283</v>
      </c>
      <c r="L103" s="104">
        <v>2791106</v>
      </c>
      <c r="M103" s="174" t="s">
        <v>325</v>
      </c>
      <c r="N103" s="104">
        <v>1</v>
      </c>
      <c r="O103" s="30">
        <v>12</v>
      </c>
      <c r="P103" s="104">
        <v>230</v>
      </c>
      <c r="Q103" s="31">
        <v>0</v>
      </c>
      <c r="R103" s="30" t="s">
        <v>326</v>
      </c>
      <c r="S103" s="109" t="s">
        <v>422</v>
      </c>
      <c r="T103" s="110" t="s">
        <v>423</v>
      </c>
      <c r="U103" s="20"/>
      <c r="V103" s="20"/>
      <c r="W103" s="41"/>
      <c r="X103" s="103" t="str">
        <f t="shared" si="2"/>
        <v>212020100200000000000000027911061811223000000</v>
      </c>
      <c r="Y103" s="39">
        <f t="shared" si="3"/>
        <v>45</v>
      </c>
      <c r="Z103" s="306">
        <v>0</v>
      </c>
      <c r="AB103"/>
    </row>
    <row r="104" spans="1:28" ht="45">
      <c r="A104" s="31">
        <v>2</v>
      </c>
      <c r="B104" s="30">
        <v>1</v>
      </c>
      <c r="C104" s="30">
        <v>2</v>
      </c>
      <c r="D104" s="30" t="s">
        <v>279</v>
      </c>
      <c r="E104" s="30" t="s">
        <v>280</v>
      </c>
      <c r="F104" s="30" t="s">
        <v>375</v>
      </c>
      <c r="G104" s="30" t="s">
        <v>282</v>
      </c>
      <c r="H104" s="30" t="s">
        <v>282</v>
      </c>
      <c r="I104" s="31" t="s">
        <v>282</v>
      </c>
      <c r="J104" s="30" t="s">
        <v>282</v>
      </c>
      <c r="K104" s="30" t="s">
        <v>283</v>
      </c>
      <c r="L104" s="81">
        <v>2791106</v>
      </c>
      <c r="M104" s="175" t="s">
        <v>325</v>
      </c>
      <c r="N104" s="81">
        <v>3</v>
      </c>
      <c r="O104" s="30">
        <v>12</v>
      </c>
      <c r="P104" s="81">
        <v>100</v>
      </c>
      <c r="Q104" s="31">
        <v>0</v>
      </c>
      <c r="R104" s="30" t="s">
        <v>326</v>
      </c>
      <c r="S104" s="86" t="s">
        <v>422</v>
      </c>
      <c r="T104" s="87" t="s">
        <v>423</v>
      </c>
      <c r="U104" s="20"/>
      <c r="V104" s="20"/>
      <c r="W104" s="40"/>
      <c r="X104" s="80" t="str">
        <f t="shared" si="2"/>
        <v>212020100200000000000000027911061831210000000</v>
      </c>
      <c r="Y104" s="39">
        <f t="shared" si="3"/>
        <v>45</v>
      </c>
      <c r="Z104" s="301">
        <v>0</v>
      </c>
      <c r="AB104"/>
    </row>
    <row r="105" spans="1:28" ht="30">
      <c r="A105" s="31">
        <v>2</v>
      </c>
      <c r="B105" s="30">
        <v>1</v>
      </c>
      <c r="C105" s="30">
        <v>2</v>
      </c>
      <c r="D105" s="30" t="s">
        <v>279</v>
      </c>
      <c r="E105" s="30" t="s">
        <v>280</v>
      </c>
      <c r="F105" s="30" t="s">
        <v>334</v>
      </c>
      <c r="G105" s="32" t="s">
        <v>282</v>
      </c>
      <c r="H105" s="32" t="s">
        <v>282</v>
      </c>
      <c r="I105" s="31" t="s">
        <v>282</v>
      </c>
      <c r="J105" s="30" t="s">
        <v>282</v>
      </c>
      <c r="K105" s="30" t="s">
        <v>283</v>
      </c>
      <c r="L105" s="113">
        <v>4391201</v>
      </c>
      <c r="M105" s="174" t="s">
        <v>325</v>
      </c>
      <c r="N105" s="104">
        <v>1</v>
      </c>
      <c r="O105" s="30">
        <v>12</v>
      </c>
      <c r="P105" s="104">
        <v>230</v>
      </c>
      <c r="Q105" s="31">
        <v>0</v>
      </c>
      <c r="R105" s="30" t="s">
        <v>326</v>
      </c>
      <c r="S105" s="109" t="s">
        <v>424</v>
      </c>
      <c r="T105" s="110" t="s">
        <v>425</v>
      </c>
      <c r="U105" s="20"/>
      <c r="V105" s="20"/>
      <c r="W105" s="41"/>
      <c r="X105" s="103" t="str">
        <f t="shared" si="2"/>
        <v>212020100400000000000000043912011811223000000</v>
      </c>
      <c r="Y105" s="39">
        <f t="shared" si="3"/>
        <v>45</v>
      </c>
      <c r="Z105" s="306">
        <v>0</v>
      </c>
      <c r="AB105"/>
    </row>
    <row r="106" spans="1:28" ht="30">
      <c r="A106" s="31">
        <v>2</v>
      </c>
      <c r="B106" s="30">
        <v>1</v>
      </c>
      <c r="C106" s="30">
        <v>2</v>
      </c>
      <c r="D106" s="30" t="s">
        <v>279</v>
      </c>
      <c r="E106" s="30" t="s">
        <v>280</v>
      </c>
      <c r="F106" s="30" t="s">
        <v>334</v>
      </c>
      <c r="G106" s="32" t="s">
        <v>282</v>
      </c>
      <c r="H106" s="32" t="s">
        <v>282</v>
      </c>
      <c r="I106" s="31" t="s">
        <v>282</v>
      </c>
      <c r="J106" s="30" t="s">
        <v>282</v>
      </c>
      <c r="K106" s="30" t="s">
        <v>283</v>
      </c>
      <c r="L106" s="90">
        <v>4391201</v>
      </c>
      <c r="M106" s="175" t="s">
        <v>325</v>
      </c>
      <c r="N106" s="81">
        <v>3</v>
      </c>
      <c r="O106" s="30">
        <v>12</v>
      </c>
      <c r="P106" s="81">
        <v>100</v>
      </c>
      <c r="Q106" s="31">
        <v>0</v>
      </c>
      <c r="R106" s="30" t="s">
        <v>326</v>
      </c>
      <c r="S106" s="86" t="s">
        <v>424</v>
      </c>
      <c r="T106" s="87" t="s">
        <v>425</v>
      </c>
      <c r="U106" s="20"/>
      <c r="V106" s="20"/>
      <c r="W106" s="40"/>
      <c r="X106" s="80" t="str">
        <f t="shared" si="2"/>
        <v>212020100400000000000000043912011831210000000</v>
      </c>
      <c r="Y106" s="39">
        <f t="shared" si="3"/>
        <v>45</v>
      </c>
      <c r="Z106" s="301">
        <v>0</v>
      </c>
      <c r="AB106"/>
    </row>
    <row r="107" spans="1:28" ht="30">
      <c r="A107" s="31">
        <v>2</v>
      </c>
      <c r="B107" s="30">
        <v>1</v>
      </c>
      <c r="C107" s="30">
        <v>2</v>
      </c>
      <c r="D107" s="30" t="s">
        <v>279</v>
      </c>
      <c r="E107" s="30" t="s">
        <v>279</v>
      </c>
      <c r="F107" s="30" t="s">
        <v>400</v>
      </c>
      <c r="G107" s="30" t="s">
        <v>282</v>
      </c>
      <c r="H107" s="30" t="s">
        <v>282</v>
      </c>
      <c r="I107" s="31" t="s">
        <v>282</v>
      </c>
      <c r="J107" s="30" t="s">
        <v>282</v>
      </c>
      <c r="K107" s="30" t="s">
        <v>283</v>
      </c>
      <c r="L107" s="104">
        <v>5463200</v>
      </c>
      <c r="M107" s="174" t="s">
        <v>325</v>
      </c>
      <c r="N107" s="104">
        <v>1</v>
      </c>
      <c r="O107" s="30">
        <v>12</v>
      </c>
      <c r="P107" s="104">
        <v>230</v>
      </c>
      <c r="Q107" s="31">
        <v>0</v>
      </c>
      <c r="R107" s="30" t="s">
        <v>326</v>
      </c>
      <c r="S107" s="109" t="s">
        <v>426</v>
      </c>
      <c r="T107" s="110" t="s">
        <v>427</v>
      </c>
      <c r="U107" s="20"/>
      <c r="V107" s="20"/>
      <c r="W107" s="41"/>
      <c r="X107" s="103" t="str">
        <f t="shared" si="2"/>
        <v>212020200500000000000000054632001811223000000</v>
      </c>
      <c r="Y107" s="39">
        <f t="shared" si="3"/>
        <v>45</v>
      </c>
      <c r="Z107" s="306">
        <v>0</v>
      </c>
      <c r="AB107"/>
    </row>
    <row r="108" spans="1:28" ht="30">
      <c r="A108" s="31">
        <v>2</v>
      </c>
      <c r="B108" s="30">
        <v>1</v>
      </c>
      <c r="C108" s="30">
        <v>2</v>
      </c>
      <c r="D108" s="30" t="s">
        <v>279</v>
      </c>
      <c r="E108" s="30" t="s">
        <v>279</v>
      </c>
      <c r="F108" s="30" t="s">
        <v>400</v>
      </c>
      <c r="G108" s="30" t="s">
        <v>282</v>
      </c>
      <c r="H108" s="30" t="s">
        <v>282</v>
      </c>
      <c r="I108" s="31" t="s">
        <v>282</v>
      </c>
      <c r="J108" s="30" t="s">
        <v>282</v>
      </c>
      <c r="K108" s="30" t="s">
        <v>283</v>
      </c>
      <c r="L108" s="81">
        <v>5463200</v>
      </c>
      <c r="M108" s="175" t="s">
        <v>325</v>
      </c>
      <c r="N108" s="81">
        <v>3</v>
      </c>
      <c r="O108" s="30">
        <v>12</v>
      </c>
      <c r="P108" s="81">
        <v>100</v>
      </c>
      <c r="Q108" s="31">
        <v>0</v>
      </c>
      <c r="R108" s="30" t="s">
        <v>326</v>
      </c>
      <c r="S108" s="86" t="s">
        <v>426</v>
      </c>
      <c r="T108" s="87" t="s">
        <v>427</v>
      </c>
      <c r="U108" s="20"/>
      <c r="V108" s="20"/>
      <c r="W108" s="40"/>
      <c r="X108" s="80" t="str">
        <f t="shared" si="2"/>
        <v>212020200500000000000000054632001831210000000</v>
      </c>
      <c r="Y108" s="39">
        <f t="shared" si="3"/>
        <v>45</v>
      </c>
      <c r="Z108" s="301">
        <v>0</v>
      </c>
      <c r="AB108"/>
    </row>
    <row r="109" spans="1:28" ht="30">
      <c r="A109" s="31">
        <v>2</v>
      </c>
      <c r="B109" s="30">
        <v>1</v>
      </c>
      <c r="C109" s="30">
        <v>2</v>
      </c>
      <c r="D109" s="30" t="s">
        <v>279</v>
      </c>
      <c r="E109" s="30" t="s">
        <v>280</v>
      </c>
      <c r="F109" s="30" t="s">
        <v>375</v>
      </c>
      <c r="G109" s="30" t="s">
        <v>282</v>
      </c>
      <c r="H109" s="30" t="s">
        <v>282</v>
      </c>
      <c r="I109" s="31" t="s">
        <v>282</v>
      </c>
      <c r="J109" s="30" t="s">
        <v>282</v>
      </c>
      <c r="K109" s="30" t="s">
        <v>283</v>
      </c>
      <c r="L109" s="81">
        <v>2381302</v>
      </c>
      <c r="M109" s="175" t="s">
        <v>325</v>
      </c>
      <c r="N109" s="81" t="s">
        <v>409</v>
      </c>
      <c r="O109" s="30">
        <v>12</v>
      </c>
      <c r="P109" s="81" t="s">
        <v>428</v>
      </c>
      <c r="Q109" s="31">
        <v>0</v>
      </c>
      <c r="R109" s="30" t="s">
        <v>326</v>
      </c>
      <c r="S109" s="93" t="s">
        <v>98</v>
      </c>
      <c r="T109" s="94" t="s">
        <v>99</v>
      </c>
      <c r="U109" s="22"/>
      <c r="V109" s="21"/>
      <c r="W109" s="40"/>
      <c r="X109" s="80" t="str">
        <f t="shared" si="2"/>
        <v>212020100200000000000000023813021831210000000</v>
      </c>
      <c r="Y109" s="39">
        <f t="shared" si="3"/>
        <v>45</v>
      </c>
      <c r="Z109" s="301">
        <v>0</v>
      </c>
      <c r="AB109" s="221"/>
    </row>
    <row r="110" spans="1:28" ht="30">
      <c r="A110" s="31">
        <v>2</v>
      </c>
      <c r="B110" s="30">
        <v>1</v>
      </c>
      <c r="C110" s="30">
        <v>2</v>
      </c>
      <c r="D110" s="30" t="s">
        <v>279</v>
      </c>
      <c r="E110" s="30" t="s">
        <v>279</v>
      </c>
      <c r="F110" s="30" t="s">
        <v>375</v>
      </c>
      <c r="G110" s="30" t="s">
        <v>282</v>
      </c>
      <c r="H110" s="30" t="s">
        <v>282</v>
      </c>
      <c r="I110" s="31" t="s">
        <v>282</v>
      </c>
      <c r="J110" s="30" t="s">
        <v>282</v>
      </c>
      <c r="K110" s="30" t="s">
        <v>283</v>
      </c>
      <c r="L110" s="104">
        <v>2381302</v>
      </c>
      <c r="M110" s="174" t="s">
        <v>325</v>
      </c>
      <c r="N110" s="104">
        <v>1</v>
      </c>
      <c r="O110" s="30">
        <v>12</v>
      </c>
      <c r="P110" s="104">
        <v>230</v>
      </c>
      <c r="Q110" s="31">
        <v>0</v>
      </c>
      <c r="R110" s="30" t="s">
        <v>326</v>
      </c>
      <c r="S110" s="116" t="s">
        <v>98</v>
      </c>
      <c r="T110" s="117" t="s">
        <v>99</v>
      </c>
      <c r="U110" s="22"/>
      <c r="V110" s="21"/>
      <c r="W110" s="41"/>
      <c r="X110" s="103" t="str">
        <f t="shared" si="2"/>
        <v>212020200200000000000000023813021811223000000</v>
      </c>
      <c r="Y110" s="39">
        <f t="shared" si="3"/>
        <v>45</v>
      </c>
      <c r="Z110" s="306">
        <v>1350000</v>
      </c>
      <c r="AA110" s="290" t="s">
        <v>429</v>
      </c>
    </row>
    <row r="111" spans="1:28" ht="30" customHeight="1">
      <c r="A111" s="31">
        <v>2</v>
      </c>
      <c r="B111" s="30">
        <v>1</v>
      </c>
      <c r="C111" s="30">
        <v>2</v>
      </c>
      <c r="D111" s="30" t="s">
        <v>279</v>
      </c>
      <c r="E111" s="30" t="s">
        <v>280</v>
      </c>
      <c r="F111" s="30" t="s">
        <v>375</v>
      </c>
      <c r="G111" s="30" t="s">
        <v>282</v>
      </c>
      <c r="H111" s="30" t="s">
        <v>282</v>
      </c>
      <c r="I111" s="31" t="s">
        <v>282</v>
      </c>
      <c r="J111" s="30" t="s">
        <v>282</v>
      </c>
      <c r="K111" s="30" t="s">
        <v>283</v>
      </c>
      <c r="L111" s="81">
        <v>2351101</v>
      </c>
      <c r="M111" s="175" t="s">
        <v>325</v>
      </c>
      <c r="N111" s="81" t="s">
        <v>409</v>
      </c>
      <c r="O111" s="30">
        <v>12</v>
      </c>
      <c r="P111" s="81" t="s">
        <v>428</v>
      </c>
      <c r="Q111" s="31">
        <v>0</v>
      </c>
      <c r="R111" s="30" t="s">
        <v>326</v>
      </c>
      <c r="S111" s="93" t="s">
        <v>101</v>
      </c>
      <c r="T111" s="94" t="s">
        <v>102</v>
      </c>
      <c r="U111" s="22"/>
      <c r="V111" s="21"/>
      <c r="W111" s="40"/>
      <c r="X111" s="80" t="str">
        <f t="shared" si="2"/>
        <v>212020100200000000000000023511011831210000000</v>
      </c>
      <c r="Y111" s="39">
        <f t="shared" si="3"/>
        <v>45</v>
      </c>
      <c r="Z111" s="301">
        <v>0</v>
      </c>
      <c r="AA111" s="318"/>
      <c r="AB111"/>
    </row>
    <row r="112" spans="1:28" ht="30">
      <c r="A112" s="31">
        <v>2</v>
      </c>
      <c r="B112" s="30">
        <v>1</v>
      </c>
      <c r="C112" s="30">
        <v>2</v>
      </c>
      <c r="D112" s="30" t="s">
        <v>279</v>
      </c>
      <c r="E112" s="30" t="s">
        <v>280</v>
      </c>
      <c r="F112" s="30" t="s">
        <v>375</v>
      </c>
      <c r="G112" s="30" t="s">
        <v>282</v>
      </c>
      <c r="H112" s="30" t="s">
        <v>282</v>
      </c>
      <c r="I112" s="31" t="s">
        <v>282</v>
      </c>
      <c r="J112" s="30" t="s">
        <v>282</v>
      </c>
      <c r="K112" s="30" t="s">
        <v>283</v>
      </c>
      <c r="L112" s="104">
        <v>2351101</v>
      </c>
      <c r="M112" s="174" t="s">
        <v>325</v>
      </c>
      <c r="N112" s="104">
        <v>1</v>
      </c>
      <c r="O112" s="30">
        <v>12</v>
      </c>
      <c r="P112" s="104">
        <v>230</v>
      </c>
      <c r="Q112" s="31">
        <v>0</v>
      </c>
      <c r="R112" s="30" t="s">
        <v>326</v>
      </c>
      <c r="S112" s="116" t="s">
        <v>101</v>
      </c>
      <c r="T112" s="117" t="s">
        <v>102</v>
      </c>
      <c r="U112" s="22"/>
      <c r="V112" s="21"/>
      <c r="W112" s="41"/>
      <c r="X112" s="103" t="str">
        <f t="shared" si="2"/>
        <v>212020100200000000000000023511011811223000000</v>
      </c>
      <c r="Y112" s="39">
        <f t="shared" si="3"/>
        <v>45</v>
      </c>
      <c r="Z112" s="306">
        <v>441000</v>
      </c>
      <c r="AA112" s="290" t="s">
        <v>429</v>
      </c>
    </row>
    <row r="113" spans="1:28" ht="30" customHeight="1">
      <c r="A113" s="31">
        <v>2</v>
      </c>
      <c r="B113" s="30">
        <v>1</v>
      </c>
      <c r="C113" s="30">
        <v>2</v>
      </c>
      <c r="D113" s="30" t="s">
        <v>279</v>
      </c>
      <c r="E113" s="30" t="s">
        <v>280</v>
      </c>
      <c r="F113" s="30" t="s">
        <v>375</v>
      </c>
      <c r="G113" s="30" t="s">
        <v>282</v>
      </c>
      <c r="H113" s="30" t="s">
        <v>282</v>
      </c>
      <c r="I113" s="31" t="s">
        <v>282</v>
      </c>
      <c r="J113" s="30" t="s">
        <v>282</v>
      </c>
      <c r="K113" s="30" t="s">
        <v>283</v>
      </c>
      <c r="L113" s="81">
        <v>2391201</v>
      </c>
      <c r="M113" s="175" t="s">
        <v>325</v>
      </c>
      <c r="N113" s="81" t="s">
        <v>409</v>
      </c>
      <c r="O113" s="30">
        <v>12</v>
      </c>
      <c r="P113" s="81" t="s">
        <v>428</v>
      </c>
      <c r="Q113" s="31">
        <v>0</v>
      </c>
      <c r="R113" s="30" t="s">
        <v>326</v>
      </c>
      <c r="S113" s="93" t="s">
        <v>104</v>
      </c>
      <c r="T113" s="94" t="s">
        <v>105</v>
      </c>
      <c r="U113" s="22"/>
      <c r="V113" s="21"/>
      <c r="W113" s="40"/>
      <c r="X113" s="80" t="str">
        <f t="shared" si="2"/>
        <v>212020100200000000000000023912011831210000000</v>
      </c>
      <c r="Y113" s="39">
        <f t="shared" si="3"/>
        <v>45</v>
      </c>
      <c r="Z113" s="301">
        <v>0</v>
      </c>
      <c r="AA113" s="318"/>
      <c r="AB113"/>
    </row>
    <row r="114" spans="1:28" ht="30">
      <c r="A114" s="31">
        <v>2</v>
      </c>
      <c r="B114" s="30">
        <v>1</v>
      </c>
      <c r="C114" s="30">
        <v>2</v>
      </c>
      <c r="D114" s="30" t="s">
        <v>279</v>
      </c>
      <c r="E114" s="30" t="s">
        <v>280</v>
      </c>
      <c r="F114" s="30" t="s">
        <v>375</v>
      </c>
      <c r="G114" s="30" t="s">
        <v>282</v>
      </c>
      <c r="H114" s="30" t="s">
        <v>282</v>
      </c>
      <c r="I114" s="31" t="s">
        <v>282</v>
      </c>
      <c r="J114" s="30" t="s">
        <v>282</v>
      </c>
      <c r="K114" s="30" t="s">
        <v>283</v>
      </c>
      <c r="L114" s="104">
        <v>2391201</v>
      </c>
      <c r="M114" s="174" t="s">
        <v>325</v>
      </c>
      <c r="N114" s="104">
        <v>1</v>
      </c>
      <c r="O114" s="30">
        <v>12</v>
      </c>
      <c r="P114" s="104">
        <v>230</v>
      </c>
      <c r="Q114" s="31">
        <v>0</v>
      </c>
      <c r="R114" s="30" t="s">
        <v>326</v>
      </c>
      <c r="S114" s="116" t="s">
        <v>104</v>
      </c>
      <c r="T114" s="117" t="s">
        <v>105</v>
      </c>
      <c r="U114" s="22"/>
      <c r="V114" s="21"/>
      <c r="W114" s="41"/>
      <c r="X114" s="103" t="str">
        <f t="shared" si="2"/>
        <v>212020100200000000000000023912011811223000000</v>
      </c>
      <c r="Y114" s="39">
        <f t="shared" si="3"/>
        <v>45</v>
      </c>
      <c r="Z114" s="306">
        <v>250000</v>
      </c>
      <c r="AA114" s="290" t="s">
        <v>429</v>
      </c>
    </row>
    <row r="115" spans="1:28" ht="30" customHeight="1">
      <c r="A115" s="31">
        <v>2</v>
      </c>
      <c r="B115" s="30">
        <v>1</v>
      </c>
      <c r="C115" s="30">
        <v>2</v>
      </c>
      <c r="D115" s="30" t="s">
        <v>279</v>
      </c>
      <c r="E115" s="30" t="s">
        <v>280</v>
      </c>
      <c r="F115" s="30" t="s">
        <v>375</v>
      </c>
      <c r="G115" s="30" t="s">
        <v>282</v>
      </c>
      <c r="H115" s="30" t="s">
        <v>282</v>
      </c>
      <c r="I115" s="31" t="s">
        <v>282</v>
      </c>
      <c r="J115" s="30" t="s">
        <v>282</v>
      </c>
      <c r="K115" s="30" t="s">
        <v>283</v>
      </c>
      <c r="L115" s="81">
        <v>2221102</v>
      </c>
      <c r="M115" s="175" t="s">
        <v>325</v>
      </c>
      <c r="N115" s="81" t="s">
        <v>409</v>
      </c>
      <c r="O115" s="30">
        <v>12</v>
      </c>
      <c r="P115" s="81">
        <v>100</v>
      </c>
      <c r="Q115" s="31">
        <v>0</v>
      </c>
      <c r="R115" s="30" t="s">
        <v>326</v>
      </c>
      <c r="S115" s="93" t="s">
        <v>430</v>
      </c>
      <c r="T115" s="94" t="s">
        <v>431</v>
      </c>
      <c r="U115" s="22"/>
      <c r="V115" s="21"/>
      <c r="W115" s="40"/>
      <c r="X115" s="80" t="str">
        <f t="shared" si="2"/>
        <v>212020100200000000000000022211021831210000000</v>
      </c>
      <c r="Y115" s="39">
        <f t="shared" si="3"/>
        <v>45</v>
      </c>
      <c r="Z115" s="301">
        <v>0</v>
      </c>
      <c r="AA115" s="318"/>
      <c r="AB115"/>
    </row>
    <row r="116" spans="1:28" ht="30" customHeight="1">
      <c r="A116" s="31">
        <v>2</v>
      </c>
      <c r="B116" s="30">
        <v>1</v>
      </c>
      <c r="C116" s="30">
        <v>2</v>
      </c>
      <c r="D116" s="30" t="s">
        <v>279</v>
      </c>
      <c r="E116" s="30" t="s">
        <v>280</v>
      </c>
      <c r="F116" s="30" t="s">
        <v>375</v>
      </c>
      <c r="G116" s="30" t="s">
        <v>282</v>
      </c>
      <c r="H116" s="30" t="s">
        <v>282</v>
      </c>
      <c r="I116" s="31" t="s">
        <v>282</v>
      </c>
      <c r="J116" s="30" t="s">
        <v>282</v>
      </c>
      <c r="K116" s="30" t="s">
        <v>283</v>
      </c>
      <c r="L116" s="104">
        <v>2221102</v>
      </c>
      <c r="M116" s="174" t="s">
        <v>325</v>
      </c>
      <c r="N116" s="104">
        <v>1</v>
      </c>
      <c r="O116" s="30">
        <v>12</v>
      </c>
      <c r="P116" s="104">
        <v>230</v>
      </c>
      <c r="Q116" s="31">
        <v>0</v>
      </c>
      <c r="R116" s="30" t="s">
        <v>326</v>
      </c>
      <c r="S116" s="116" t="s">
        <v>430</v>
      </c>
      <c r="T116" s="117" t="s">
        <v>431</v>
      </c>
      <c r="U116" s="22"/>
      <c r="V116" s="21"/>
      <c r="W116" s="41"/>
      <c r="X116" s="103" t="str">
        <f t="shared" si="2"/>
        <v>212020100200000000000000022211021811223000000</v>
      </c>
      <c r="Y116" s="39">
        <f t="shared" si="3"/>
        <v>45</v>
      </c>
      <c r="Z116" s="306">
        <v>0</v>
      </c>
      <c r="AA116" s="27"/>
      <c r="AB116"/>
    </row>
    <row r="117" spans="1:28" ht="30" customHeight="1">
      <c r="A117" s="31">
        <v>2</v>
      </c>
      <c r="B117" s="30">
        <v>1</v>
      </c>
      <c r="C117" s="30">
        <v>2</v>
      </c>
      <c r="D117" s="30" t="s">
        <v>279</v>
      </c>
      <c r="E117" s="30" t="s">
        <v>280</v>
      </c>
      <c r="F117" s="30" t="s">
        <v>281</v>
      </c>
      <c r="G117" s="30" t="s">
        <v>282</v>
      </c>
      <c r="H117" s="30" t="s">
        <v>282</v>
      </c>
      <c r="I117" s="31" t="s">
        <v>282</v>
      </c>
      <c r="J117" s="30" t="s">
        <v>282</v>
      </c>
      <c r="K117" s="30" t="s">
        <v>283</v>
      </c>
      <c r="L117" s="81">
        <v>3219907</v>
      </c>
      <c r="M117" s="175" t="s">
        <v>325</v>
      </c>
      <c r="N117" s="81" t="s">
        <v>409</v>
      </c>
      <c r="O117" s="30">
        <v>12</v>
      </c>
      <c r="P117" s="81" t="s">
        <v>428</v>
      </c>
      <c r="Q117" s="31">
        <v>0</v>
      </c>
      <c r="R117" s="30" t="s">
        <v>326</v>
      </c>
      <c r="S117" s="95" t="s">
        <v>107</v>
      </c>
      <c r="T117" s="94" t="s">
        <v>108</v>
      </c>
      <c r="U117" s="22"/>
      <c r="V117" s="38"/>
      <c r="W117" s="40"/>
      <c r="X117" s="80" t="str">
        <f t="shared" si="2"/>
        <v>212020100300000000000000032199071831210000000</v>
      </c>
      <c r="Y117" s="39">
        <f t="shared" si="3"/>
        <v>45</v>
      </c>
      <c r="Z117" s="301">
        <v>0</v>
      </c>
      <c r="AA117" s="318"/>
      <c r="AB117"/>
    </row>
    <row r="118" spans="1:28" ht="30">
      <c r="A118" s="31">
        <v>2</v>
      </c>
      <c r="B118" s="30">
        <v>1</v>
      </c>
      <c r="C118" s="30">
        <v>2</v>
      </c>
      <c r="D118" s="30" t="s">
        <v>279</v>
      </c>
      <c r="E118" s="30" t="s">
        <v>280</v>
      </c>
      <c r="F118" s="30" t="s">
        <v>281</v>
      </c>
      <c r="G118" s="30" t="s">
        <v>282</v>
      </c>
      <c r="H118" s="30" t="s">
        <v>282</v>
      </c>
      <c r="I118" s="31" t="s">
        <v>282</v>
      </c>
      <c r="J118" s="30" t="s">
        <v>282</v>
      </c>
      <c r="K118" s="30" t="s">
        <v>283</v>
      </c>
      <c r="L118" s="104">
        <v>3219907</v>
      </c>
      <c r="M118" s="174" t="s">
        <v>325</v>
      </c>
      <c r="N118" s="104">
        <v>1</v>
      </c>
      <c r="O118" s="30">
        <v>12</v>
      </c>
      <c r="P118" s="104">
        <v>230</v>
      </c>
      <c r="Q118" s="31">
        <v>0</v>
      </c>
      <c r="R118" s="30" t="s">
        <v>326</v>
      </c>
      <c r="S118" s="118" t="s">
        <v>107</v>
      </c>
      <c r="T118" s="117" t="s">
        <v>108</v>
      </c>
      <c r="U118" s="22"/>
      <c r="V118" s="38"/>
      <c r="W118" s="41"/>
      <c r="X118" s="103" t="str">
        <f t="shared" si="2"/>
        <v>212020100300000000000000032199071811223000000</v>
      </c>
      <c r="Y118" s="39">
        <f t="shared" si="3"/>
        <v>45</v>
      </c>
      <c r="Z118" s="306">
        <v>900000</v>
      </c>
      <c r="AA118" s="290" t="s">
        <v>429</v>
      </c>
    </row>
    <row r="119" spans="1:28" ht="142.5" customHeight="1">
      <c r="A119" s="31">
        <v>2</v>
      </c>
      <c r="B119" s="30">
        <v>1</v>
      </c>
      <c r="C119" s="30">
        <v>2</v>
      </c>
      <c r="D119" s="30" t="s">
        <v>279</v>
      </c>
      <c r="E119" s="30" t="s">
        <v>280</v>
      </c>
      <c r="F119" s="30" t="s">
        <v>397</v>
      </c>
      <c r="G119" s="30" t="s">
        <v>282</v>
      </c>
      <c r="H119" s="30" t="s">
        <v>282</v>
      </c>
      <c r="I119" s="31" t="s">
        <v>282</v>
      </c>
      <c r="J119" s="30" t="s">
        <v>282</v>
      </c>
      <c r="K119" s="30" t="s">
        <v>283</v>
      </c>
      <c r="L119" s="81">
        <v>6214500</v>
      </c>
      <c r="M119" s="175" t="s">
        <v>325</v>
      </c>
      <c r="N119" s="81" t="s">
        <v>409</v>
      </c>
      <c r="O119" s="30">
        <v>12</v>
      </c>
      <c r="P119" s="81" t="s">
        <v>428</v>
      </c>
      <c r="Q119" s="31">
        <v>0</v>
      </c>
      <c r="R119" s="30" t="s">
        <v>326</v>
      </c>
      <c r="S119" s="96" t="s">
        <v>110</v>
      </c>
      <c r="T119" s="94" t="s">
        <v>111</v>
      </c>
      <c r="U119" s="22"/>
      <c r="V119" s="38"/>
      <c r="W119" s="40"/>
      <c r="X119" s="80" t="str">
        <f t="shared" si="2"/>
        <v>212020100600000000000000062145001831210000000</v>
      </c>
      <c r="Y119" s="39">
        <f t="shared" si="3"/>
        <v>45</v>
      </c>
      <c r="Z119" s="301">
        <v>0</v>
      </c>
      <c r="AA119" s="318"/>
      <c r="AB119"/>
    </row>
    <row r="120" spans="1:28" ht="25.5" customHeight="1">
      <c r="A120" s="31">
        <v>2</v>
      </c>
      <c r="B120" s="30">
        <v>1</v>
      </c>
      <c r="C120" s="30">
        <v>2</v>
      </c>
      <c r="D120" s="30" t="s">
        <v>279</v>
      </c>
      <c r="E120" s="30" t="s">
        <v>280</v>
      </c>
      <c r="F120" s="30" t="s">
        <v>397</v>
      </c>
      <c r="G120" s="30" t="s">
        <v>282</v>
      </c>
      <c r="H120" s="30" t="s">
        <v>282</v>
      </c>
      <c r="I120" s="31" t="s">
        <v>282</v>
      </c>
      <c r="J120" s="30" t="s">
        <v>282</v>
      </c>
      <c r="K120" s="30" t="s">
        <v>283</v>
      </c>
      <c r="L120" s="104">
        <v>6214500</v>
      </c>
      <c r="M120" s="174" t="s">
        <v>325</v>
      </c>
      <c r="N120" s="104">
        <v>1</v>
      </c>
      <c r="O120" s="30">
        <v>12</v>
      </c>
      <c r="P120" s="104">
        <v>230</v>
      </c>
      <c r="Q120" s="31">
        <v>0</v>
      </c>
      <c r="R120" s="30" t="s">
        <v>326</v>
      </c>
      <c r="S120" s="119" t="s">
        <v>110</v>
      </c>
      <c r="T120" s="117" t="s">
        <v>111</v>
      </c>
      <c r="U120" s="22"/>
      <c r="V120" s="38"/>
      <c r="W120" s="41"/>
      <c r="X120" s="103" t="str">
        <f t="shared" si="2"/>
        <v>212020100600000000000000062145001811223000000</v>
      </c>
      <c r="Y120" s="39">
        <f t="shared" si="3"/>
        <v>45</v>
      </c>
      <c r="Z120" s="306">
        <v>120000</v>
      </c>
      <c r="AA120" s="290" t="s">
        <v>429</v>
      </c>
    </row>
    <row r="121" spans="1:28" ht="45" customHeight="1">
      <c r="A121" s="31">
        <v>2</v>
      </c>
      <c r="B121" s="30">
        <v>1</v>
      </c>
      <c r="C121" s="25">
        <v>2</v>
      </c>
      <c r="D121" s="34" t="s">
        <v>279</v>
      </c>
      <c r="E121" s="34" t="s">
        <v>280</v>
      </c>
      <c r="F121" s="34" t="s">
        <v>281</v>
      </c>
      <c r="G121" s="35" t="s">
        <v>282</v>
      </c>
      <c r="H121" s="35" t="s">
        <v>282</v>
      </c>
      <c r="I121" s="35" t="s">
        <v>282</v>
      </c>
      <c r="J121" s="35" t="s">
        <v>282</v>
      </c>
      <c r="K121" s="30" t="s">
        <v>283</v>
      </c>
      <c r="L121" s="81">
        <v>3191201</v>
      </c>
      <c r="M121" s="175" t="s">
        <v>325</v>
      </c>
      <c r="N121" s="97" t="s">
        <v>409</v>
      </c>
      <c r="O121" s="34">
        <v>12</v>
      </c>
      <c r="P121" s="97" t="s">
        <v>428</v>
      </c>
      <c r="Q121" s="31">
        <v>0</v>
      </c>
      <c r="R121" s="30" t="s">
        <v>326</v>
      </c>
      <c r="S121" s="93" t="s">
        <v>113</v>
      </c>
      <c r="T121" s="94" t="s">
        <v>114</v>
      </c>
      <c r="U121" s="22"/>
      <c r="V121" s="21"/>
      <c r="W121" s="40"/>
      <c r="X121" s="80" t="str">
        <f t="shared" si="2"/>
        <v>212020100300000000000000031912011831210000000</v>
      </c>
      <c r="Y121" s="39">
        <f t="shared" si="3"/>
        <v>45</v>
      </c>
      <c r="Z121" s="301">
        <v>0</v>
      </c>
      <c r="AA121" s="318"/>
      <c r="AB121"/>
    </row>
    <row r="122" spans="1:28" ht="45">
      <c r="A122" s="31">
        <v>2</v>
      </c>
      <c r="B122" s="30">
        <v>1</v>
      </c>
      <c r="C122" s="25">
        <v>2</v>
      </c>
      <c r="D122" s="34" t="s">
        <v>279</v>
      </c>
      <c r="E122" s="34" t="s">
        <v>280</v>
      </c>
      <c r="F122" s="34" t="s">
        <v>281</v>
      </c>
      <c r="G122" s="35" t="s">
        <v>282</v>
      </c>
      <c r="H122" s="35" t="s">
        <v>282</v>
      </c>
      <c r="I122" s="35" t="s">
        <v>282</v>
      </c>
      <c r="J122" s="35" t="s">
        <v>282</v>
      </c>
      <c r="K122" s="30" t="s">
        <v>283</v>
      </c>
      <c r="L122" s="104">
        <v>3191201</v>
      </c>
      <c r="M122" s="174" t="s">
        <v>325</v>
      </c>
      <c r="N122" s="120">
        <v>1</v>
      </c>
      <c r="O122" s="34">
        <v>12</v>
      </c>
      <c r="P122" s="120">
        <v>230</v>
      </c>
      <c r="Q122" s="31">
        <v>0</v>
      </c>
      <c r="R122" s="30" t="s">
        <v>326</v>
      </c>
      <c r="S122" s="116" t="s">
        <v>113</v>
      </c>
      <c r="T122" s="117" t="s">
        <v>114</v>
      </c>
      <c r="U122" s="22"/>
      <c r="V122" s="21"/>
      <c r="W122" s="41"/>
      <c r="X122" s="103" t="str">
        <f t="shared" si="2"/>
        <v>212020100300000000000000031912011811223000000</v>
      </c>
      <c r="Y122" s="39">
        <f t="shared" si="3"/>
        <v>45</v>
      </c>
      <c r="Z122" s="306">
        <v>20230</v>
      </c>
      <c r="AA122" s="290" t="s">
        <v>429</v>
      </c>
    </row>
    <row r="123" spans="1:28" ht="45" customHeight="1">
      <c r="A123" s="31">
        <v>2</v>
      </c>
      <c r="B123" s="30">
        <v>1</v>
      </c>
      <c r="C123" s="25">
        <v>2</v>
      </c>
      <c r="D123" s="34" t="s">
        <v>279</v>
      </c>
      <c r="E123" s="34" t="s">
        <v>280</v>
      </c>
      <c r="F123" s="34" t="s">
        <v>281</v>
      </c>
      <c r="G123" s="35" t="s">
        <v>282</v>
      </c>
      <c r="H123" s="35" t="s">
        <v>282</v>
      </c>
      <c r="I123" s="35" t="s">
        <v>282</v>
      </c>
      <c r="J123" s="35" t="s">
        <v>282</v>
      </c>
      <c r="K123" s="30" t="s">
        <v>283</v>
      </c>
      <c r="L123" s="81">
        <v>3694011</v>
      </c>
      <c r="M123" s="175" t="s">
        <v>325</v>
      </c>
      <c r="N123" s="97" t="s">
        <v>409</v>
      </c>
      <c r="O123" s="34">
        <v>12</v>
      </c>
      <c r="P123" s="97" t="s">
        <v>428</v>
      </c>
      <c r="Q123" s="31">
        <v>0</v>
      </c>
      <c r="R123" s="30" t="s">
        <v>326</v>
      </c>
      <c r="S123" s="93" t="s">
        <v>432</v>
      </c>
      <c r="T123" s="94" t="s">
        <v>433</v>
      </c>
      <c r="U123" s="22"/>
      <c r="V123" s="21"/>
      <c r="W123" s="40"/>
      <c r="X123" s="80" t="str">
        <f t="shared" si="2"/>
        <v>212020100300000000000000036940111831210000000</v>
      </c>
      <c r="Y123" s="39">
        <f t="shared" si="3"/>
        <v>45</v>
      </c>
      <c r="Z123" s="301">
        <v>0</v>
      </c>
      <c r="AA123" s="318"/>
      <c r="AB123"/>
    </row>
    <row r="124" spans="1:28" ht="45" customHeight="1">
      <c r="A124" s="31">
        <v>2</v>
      </c>
      <c r="B124" s="30">
        <v>1</v>
      </c>
      <c r="C124" s="25">
        <v>2</v>
      </c>
      <c r="D124" s="34" t="s">
        <v>279</v>
      </c>
      <c r="E124" s="34" t="s">
        <v>280</v>
      </c>
      <c r="F124" s="34" t="s">
        <v>281</v>
      </c>
      <c r="G124" s="35" t="s">
        <v>282</v>
      </c>
      <c r="H124" s="35" t="s">
        <v>282</v>
      </c>
      <c r="I124" s="35" t="s">
        <v>282</v>
      </c>
      <c r="J124" s="35" t="s">
        <v>282</v>
      </c>
      <c r="K124" s="30" t="s">
        <v>283</v>
      </c>
      <c r="L124" s="104">
        <v>3694011</v>
      </c>
      <c r="M124" s="174" t="s">
        <v>325</v>
      </c>
      <c r="N124" s="120">
        <v>1</v>
      </c>
      <c r="O124" s="34">
        <v>12</v>
      </c>
      <c r="P124" s="120">
        <v>230</v>
      </c>
      <c r="Q124" s="31">
        <v>0</v>
      </c>
      <c r="R124" s="30" t="s">
        <v>326</v>
      </c>
      <c r="S124" s="116" t="s">
        <v>432</v>
      </c>
      <c r="T124" s="117" t="s">
        <v>433</v>
      </c>
      <c r="U124" s="22"/>
      <c r="V124" s="21"/>
      <c r="W124" s="41"/>
      <c r="X124" s="103" t="str">
        <f t="shared" si="2"/>
        <v>212020100300000000000000036940111811223000000</v>
      </c>
      <c r="Y124" s="39">
        <f t="shared" si="3"/>
        <v>45</v>
      </c>
      <c r="Z124" s="306">
        <v>0</v>
      </c>
      <c r="AA124" s="27"/>
      <c r="AB124"/>
    </row>
    <row r="125" spans="1:28" ht="45" customHeight="1">
      <c r="A125" s="31">
        <v>2</v>
      </c>
      <c r="B125" s="30">
        <v>1</v>
      </c>
      <c r="C125" s="25">
        <v>2</v>
      </c>
      <c r="D125" s="34" t="s">
        <v>279</v>
      </c>
      <c r="E125" s="34" t="s">
        <v>280</v>
      </c>
      <c r="F125" s="34" t="s">
        <v>281</v>
      </c>
      <c r="G125" s="35" t="s">
        <v>282</v>
      </c>
      <c r="H125" s="35" t="s">
        <v>282</v>
      </c>
      <c r="I125" s="35" t="s">
        <v>282</v>
      </c>
      <c r="J125" s="35" t="s">
        <v>282</v>
      </c>
      <c r="K125" s="30" t="s">
        <v>283</v>
      </c>
      <c r="L125" s="81">
        <v>3694012</v>
      </c>
      <c r="M125" s="175" t="s">
        <v>325</v>
      </c>
      <c r="N125" s="97" t="s">
        <v>409</v>
      </c>
      <c r="O125" s="34">
        <v>12</v>
      </c>
      <c r="P125" s="97" t="s">
        <v>428</v>
      </c>
      <c r="Q125" s="31">
        <v>0</v>
      </c>
      <c r="R125" s="30" t="s">
        <v>326</v>
      </c>
      <c r="S125" s="93" t="s">
        <v>434</v>
      </c>
      <c r="T125" s="94" t="s">
        <v>435</v>
      </c>
      <c r="U125" s="22"/>
      <c r="V125" s="21"/>
      <c r="W125" s="40"/>
      <c r="X125" s="80" t="str">
        <f t="shared" si="2"/>
        <v>212020100300000000000000036940121831210000000</v>
      </c>
      <c r="Y125" s="39">
        <f t="shared" si="3"/>
        <v>45</v>
      </c>
      <c r="Z125" s="301">
        <v>0</v>
      </c>
      <c r="AA125" s="318"/>
      <c r="AB125"/>
    </row>
    <row r="126" spans="1:28" ht="45" customHeight="1">
      <c r="A126" s="31">
        <v>2</v>
      </c>
      <c r="B126" s="30">
        <v>1</v>
      </c>
      <c r="C126" s="25">
        <v>2</v>
      </c>
      <c r="D126" s="34" t="s">
        <v>279</v>
      </c>
      <c r="E126" s="34" t="s">
        <v>280</v>
      </c>
      <c r="F126" s="34" t="s">
        <v>281</v>
      </c>
      <c r="G126" s="35" t="s">
        <v>282</v>
      </c>
      <c r="H126" s="35" t="s">
        <v>282</v>
      </c>
      <c r="I126" s="35" t="s">
        <v>282</v>
      </c>
      <c r="J126" s="35" t="s">
        <v>282</v>
      </c>
      <c r="K126" s="30" t="s">
        <v>283</v>
      </c>
      <c r="L126" s="104">
        <v>3694012</v>
      </c>
      <c r="M126" s="174" t="s">
        <v>325</v>
      </c>
      <c r="N126" s="120">
        <v>1</v>
      </c>
      <c r="O126" s="34">
        <v>12</v>
      </c>
      <c r="P126" s="120">
        <v>230</v>
      </c>
      <c r="Q126" s="31">
        <v>0</v>
      </c>
      <c r="R126" s="30" t="s">
        <v>326</v>
      </c>
      <c r="S126" s="116" t="s">
        <v>434</v>
      </c>
      <c r="T126" s="117" t="s">
        <v>435</v>
      </c>
      <c r="U126" s="22"/>
      <c r="V126" s="21"/>
      <c r="W126" s="41"/>
      <c r="X126" s="103" t="str">
        <f t="shared" si="2"/>
        <v>212020100300000000000000036940121811223000000</v>
      </c>
      <c r="Y126" s="39">
        <f t="shared" si="3"/>
        <v>45</v>
      </c>
      <c r="Z126" s="306">
        <v>0</v>
      </c>
      <c r="AA126" s="27"/>
      <c r="AB126"/>
    </row>
    <row r="127" spans="1:28" ht="30" customHeight="1">
      <c r="A127" s="31">
        <v>2</v>
      </c>
      <c r="B127" s="30">
        <v>1</v>
      </c>
      <c r="C127" s="25">
        <v>2</v>
      </c>
      <c r="D127" s="34" t="s">
        <v>279</v>
      </c>
      <c r="E127" s="34" t="s">
        <v>280</v>
      </c>
      <c r="F127" s="34" t="s">
        <v>281</v>
      </c>
      <c r="G127" s="35" t="s">
        <v>282</v>
      </c>
      <c r="H127" s="35" t="s">
        <v>282</v>
      </c>
      <c r="I127" s="35" t="s">
        <v>282</v>
      </c>
      <c r="J127" s="35" t="s">
        <v>282</v>
      </c>
      <c r="K127" s="30" t="s">
        <v>283</v>
      </c>
      <c r="L127" s="81">
        <v>3694016</v>
      </c>
      <c r="M127" s="175" t="s">
        <v>325</v>
      </c>
      <c r="N127" s="97" t="s">
        <v>409</v>
      </c>
      <c r="O127" s="34">
        <v>12</v>
      </c>
      <c r="P127" s="97" t="s">
        <v>428</v>
      </c>
      <c r="Q127" s="31">
        <v>0</v>
      </c>
      <c r="R127" s="30" t="s">
        <v>326</v>
      </c>
      <c r="S127" s="93" t="s">
        <v>436</v>
      </c>
      <c r="T127" s="94" t="s">
        <v>437</v>
      </c>
      <c r="U127" s="22"/>
      <c r="V127" s="21"/>
      <c r="W127" s="40"/>
      <c r="X127" s="80" t="str">
        <f t="shared" si="2"/>
        <v>212020100300000000000000036940161831210000000</v>
      </c>
      <c r="Y127" s="39">
        <f t="shared" si="3"/>
        <v>45</v>
      </c>
      <c r="Z127" s="301">
        <v>0</v>
      </c>
      <c r="AA127" s="318"/>
      <c r="AB127"/>
    </row>
    <row r="128" spans="1:28" ht="30" customHeight="1">
      <c r="A128" s="31">
        <v>2</v>
      </c>
      <c r="B128" s="30">
        <v>1</v>
      </c>
      <c r="C128" s="25">
        <v>2</v>
      </c>
      <c r="D128" s="34" t="s">
        <v>279</v>
      </c>
      <c r="E128" s="34" t="s">
        <v>280</v>
      </c>
      <c r="F128" s="34" t="s">
        <v>281</v>
      </c>
      <c r="G128" s="35" t="s">
        <v>282</v>
      </c>
      <c r="H128" s="35" t="s">
        <v>282</v>
      </c>
      <c r="I128" s="35" t="s">
        <v>282</v>
      </c>
      <c r="J128" s="35" t="s">
        <v>282</v>
      </c>
      <c r="K128" s="30" t="s">
        <v>283</v>
      </c>
      <c r="L128" s="104">
        <v>3694016</v>
      </c>
      <c r="M128" s="174" t="s">
        <v>325</v>
      </c>
      <c r="N128" s="120">
        <v>1</v>
      </c>
      <c r="O128" s="34">
        <v>12</v>
      </c>
      <c r="P128" s="120">
        <v>230</v>
      </c>
      <c r="Q128" s="31">
        <v>0</v>
      </c>
      <c r="R128" s="30" t="s">
        <v>326</v>
      </c>
      <c r="S128" s="116" t="s">
        <v>436</v>
      </c>
      <c r="T128" s="117" t="s">
        <v>437</v>
      </c>
      <c r="U128" s="22"/>
      <c r="V128" s="21"/>
      <c r="W128" s="41"/>
      <c r="X128" s="103" t="str">
        <f t="shared" si="2"/>
        <v>212020100300000000000000036940161811223000000</v>
      </c>
      <c r="Y128" s="39">
        <f t="shared" si="3"/>
        <v>45</v>
      </c>
      <c r="Z128" s="306">
        <v>0</v>
      </c>
      <c r="AA128" s="27"/>
      <c r="AB128"/>
    </row>
    <row r="129" spans="1:28" ht="45" customHeight="1">
      <c r="A129" s="31">
        <v>2</v>
      </c>
      <c r="B129" s="30">
        <v>1</v>
      </c>
      <c r="C129" s="25">
        <v>2</v>
      </c>
      <c r="D129" s="34" t="s">
        <v>279</v>
      </c>
      <c r="E129" s="34" t="s">
        <v>280</v>
      </c>
      <c r="F129" s="34" t="s">
        <v>281</v>
      </c>
      <c r="G129" s="35" t="s">
        <v>282</v>
      </c>
      <c r="H129" s="35" t="s">
        <v>282</v>
      </c>
      <c r="I129" s="35" t="s">
        <v>282</v>
      </c>
      <c r="J129" s="35" t="s">
        <v>282</v>
      </c>
      <c r="K129" s="30" t="s">
        <v>283</v>
      </c>
      <c r="L129" s="81">
        <v>3694005</v>
      </c>
      <c r="M129" s="175" t="s">
        <v>325</v>
      </c>
      <c r="N129" s="97" t="s">
        <v>409</v>
      </c>
      <c r="O129" s="34">
        <v>12</v>
      </c>
      <c r="P129" s="97" t="s">
        <v>428</v>
      </c>
      <c r="Q129" s="31">
        <v>0</v>
      </c>
      <c r="R129" s="30" t="s">
        <v>326</v>
      </c>
      <c r="S129" s="93" t="s">
        <v>438</v>
      </c>
      <c r="T129" s="94" t="s">
        <v>439</v>
      </c>
      <c r="U129" s="22"/>
      <c r="V129" s="21"/>
      <c r="W129" s="40"/>
      <c r="X129" s="80" t="str">
        <f t="shared" si="2"/>
        <v>212020100300000000000000036940051831210000000</v>
      </c>
      <c r="Y129" s="39">
        <f t="shared" si="3"/>
        <v>45</v>
      </c>
      <c r="Z129" s="301">
        <v>0</v>
      </c>
      <c r="AA129" s="318"/>
      <c r="AB129"/>
    </row>
    <row r="130" spans="1:28" ht="45" customHeight="1">
      <c r="A130" s="31">
        <v>2</v>
      </c>
      <c r="B130" s="30">
        <v>1</v>
      </c>
      <c r="C130" s="25">
        <v>2</v>
      </c>
      <c r="D130" s="34" t="s">
        <v>279</v>
      </c>
      <c r="E130" s="34" t="s">
        <v>280</v>
      </c>
      <c r="F130" s="34" t="s">
        <v>281</v>
      </c>
      <c r="G130" s="35" t="s">
        <v>282</v>
      </c>
      <c r="H130" s="35" t="s">
        <v>282</v>
      </c>
      <c r="I130" s="35" t="s">
        <v>282</v>
      </c>
      <c r="J130" s="35" t="s">
        <v>282</v>
      </c>
      <c r="K130" s="30" t="s">
        <v>283</v>
      </c>
      <c r="L130" s="104">
        <v>3694005</v>
      </c>
      <c r="M130" s="174" t="s">
        <v>325</v>
      </c>
      <c r="N130" s="120">
        <v>1</v>
      </c>
      <c r="O130" s="34">
        <v>12</v>
      </c>
      <c r="P130" s="120">
        <v>230</v>
      </c>
      <c r="Q130" s="31">
        <v>0</v>
      </c>
      <c r="R130" s="30" t="s">
        <v>326</v>
      </c>
      <c r="S130" s="116" t="s">
        <v>438</v>
      </c>
      <c r="T130" s="117" t="s">
        <v>439</v>
      </c>
      <c r="U130" s="22"/>
      <c r="V130" s="21"/>
      <c r="W130" s="41"/>
      <c r="X130" s="103" t="str">
        <f t="shared" si="2"/>
        <v>212020100300000000000000036940051811223000000</v>
      </c>
      <c r="Y130" s="39">
        <f t="shared" si="3"/>
        <v>45</v>
      </c>
      <c r="Z130" s="306">
        <v>0</v>
      </c>
      <c r="AA130" s="27"/>
      <c r="AB130"/>
    </row>
    <row r="131" spans="1:28" ht="30" customHeight="1">
      <c r="A131" s="31">
        <v>2</v>
      </c>
      <c r="B131" s="30">
        <v>1</v>
      </c>
      <c r="C131" s="25">
        <v>2</v>
      </c>
      <c r="D131" s="34" t="s">
        <v>279</v>
      </c>
      <c r="E131" s="34" t="s">
        <v>280</v>
      </c>
      <c r="F131" s="34" t="s">
        <v>375</v>
      </c>
      <c r="G131" s="35" t="s">
        <v>282</v>
      </c>
      <c r="H131" s="35" t="s">
        <v>282</v>
      </c>
      <c r="I131" s="35" t="s">
        <v>282</v>
      </c>
      <c r="J131" s="35" t="s">
        <v>282</v>
      </c>
      <c r="K131" s="30" t="s">
        <v>283</v>
      </c>
      <c r="L131" s="81">
        <v>2719002</v>
      </c>
      <c r="M131" s="175" t="s">
        <v>325</v>
      </c>
      <c r="N131" s="97" t="s">
        <v>409</v>
      </c>
      <c r="O131" s="34">
        <v>12</v>
      </c>
      <c r="P131" s="97" t="s">
        <v>428</v>
      </c>
      <c r="Q131" s="31">
        <v>0</v>
      </c>
      <c r="R131" s="30" t="s">
        <v>326</v>
      </c>
      <c r="S131" s="93" t="s">
        <v>440</v>
      </c>
      <c r="T131" s="94" t="s">
        <v>441</v>
      </c>
      <c r="U131" s="22"/>
      <c r="V131" s="21"/>
      <c r="W131" s="40"/>
      <c r="X131" s="80" t="str">
        <f t="shared" si="2"/>
        <v>212020100200000000000000027190021831210000000</v>
      </c>
      <c r="Y131" s="39">
        <f t="shared" si="3"/>
        <v>45</v>
      </c>
      <c r="Z131" s="301">
        <v>0</v>
      </c>
      <c r="AA131" s="318"/>
      <c r="AB131"/>
    </row>
    <row r="132" spans="1:28" ht="30" customHeight="1">
      <c r="A132" s="31">
        <v>2</v>
      </c>
      <c r="B132" s="30">
        <v>1</v>
      </c>
      <c r="C132" s="25">
        <v>2</v>
      </c>
      <c r="D132" s="34" t="s">
        <v>279</v>
      </c>
      <c r="E132" s="34" t="s">
        <v>280</v>
      </c>
      <c r="F132" s="34" t="s">
        <v>375</v>
      </c>
      <c r="G132" s="35" t="s">
        <v>282</v>
      </c>
      <c r="H132" s="35" t="s">
        <v>282</v>
      </c>
      <c r="I132" s="35" t="s">
        <v>282</v>
      </c>
      <c r="J132" s="35" t="s">
        <v>282</v>
      </c>
      <c r="K132" s="30" t="s">
        <v>283</v>
      </c>
      <c r="L132" s="104">
        <v>2719002</v>
      </c>
      <c r="M132" s="174" t="s">
        <v>325</v>
      </c>
      <c r="N132" s="120">
        <v>1</v>
      </c>
      <c r="O132" s="34">
        <v>12</v>
      </c>
      <c r="P132" s="120">
        <v>230</v>
      </c>
      <c r="Q132" s="31">
        <v>0</v>
      </c>
      <c r="R132" s="30" t="s">
        <v>326</v>
      </c>
      <c r="S132" s="116" t="s">
        <v>440</v>
      </c>
      <c r="T132" s="117" t="s">
        <v>441</v>
      </c>
      <c r="U132" s="22"/>
      <c r="V132" s="21"/>
      <c r="W132" s="41"/>
      <c r="X132" s="103" t="str">
        <f t="shared" si="2"/>
        <v>212020100200000000000000027190021811223000000</v>
      </c>
      <c r="Y132" s="39">
        <f t="shared" si="3"/>
        <v>45</v>
      </c>
      <c r="Z132" s="306">
        <v>0</v>
      </c>
      <c r="AA132" s="27"/>
      <c r="AB132"/>
    </row>
    <row r="133" spans="1:28" ht="45" customHeight="1">
      <c r="A133" s="31">
        <v>2</v>
      </c>
      <c r="B133" s="30">
        <v>1</v>
      </c>
      <c r="C133" s="25">
        <v>2</v>
      </c>
      <c r="D133" s="34" t="s">
        <v>279</v>
      </c>
      <c r="E133" s="34" t="s">
        <v>280</v>
      </c>
      <c r="F133" s="34" t="s">
        <v>375</v>
      </c>
      <c r="G133" s="35" t="s">
        <v>282</v>
      </c>
      <c r="H133" s="35" t="s">
        <v>282</v>
      </c>
      <c r="I133" s="35" t="s">
        <v>282</v>
      </c>
      <c r="J133" s="35" t="s">
        <v>282</v>
      </c>
      <c r="K133" s="30" t="s">
        <v>283</v>
      </c>
      <c r="L133" s="81">
        <v>2719004</v>
      </c>
      <c r="M133" s="175" t="s">
        <v>325</v>
      </c>
      <c r="N133" s="97" t="s">
        <v>409</v>
      </c>
      <c r="O133" s="34">
        <v>12</v>
      </c>
      <c r="P133" s="97" t="s">
        <v>428</v>
      </c>
      <c r="Q133" s="31">
        <v>0</v>
      </c>
      <c r="R133" s="30" t="s">
        <v>326</v>
      </c>
      <c r="S133" s="93" t="s">
        <v>442</v>
      </c>
      <c r="T133" s="94" t="s">
        <v>443</v>
      </c>
      <c r="U133" s="22"/>
      <c r="V133" s="21"/>
      <c r="W133" s="40"/>
      <c r="X133" s="80" t="str">
        <f t="shared" si="2"/>
        <v>212020100200000000000000027190041831210000000</v>
      </c>
      <c r="Y133" s="39">
        <f t="shared" si="3"/>
        <v>45</v>
      </c>
      <c r="Z133" s="301">
        <v>0</v>
      </c>
      <c r="AA133" s="318"/>
      <c r="AB133"/>
    </row>
    <row r="134" spans="1:28" ht="45" customHeight="1">
      <c r="A134" s="31">
        <v>2</v>
      </c>
      <c r="B134" s="30">
        <v>1</v>
      </c>
      <c r="C134" s="25">
        <v>2</v>
      </c>
      <c r="D134" s="34" t="s">
        <v>279</v>
      </c>
      <c r="E134" s="34" t="s">
        <v>280</v>
      </c>
      <c r="F134" s="34" t="s">
        <v>375</v>
      </c>
      <c r="G134" s="35" t="s">
        <v>282</v>
      </c>
      <c r="H134" s="35" t="s">
        <v>282</v>
      </c>
      <c r="I134" s="35" t="s">
        <v>282</v>
      </c>
      <c r="J134" s="35" t="s">
        <v>282</v>
      </c>
      <c r="K134" s="30" t="s">
        <v>283</v>
      </c>
      <c r="L134" s="104">
        <v>2719004</v>
      </c>
      <c r="M134" s="174" t="s">
        <v>325</v>
      </c>
      <c r="N134" s="120">
        <v>1</v>
      </c>
      <c r="O134" s="34">
        <v>12</v>
      </c>
      <c r="P134" s="120">
        <v>230</v>
      </c>
      <c r="Q134" s="31">
        <v>0</v>
      </c>
      <c r="R134" s="30" t="s">
        <v>326</v>
      </c>
      <c r="S134" s="116" t="s">
        <v>442</v>
      </c>
      <c r="T134" s="117" t="s">
        <v>443</v>
      </c>
      <c r="U134" s="22"/>
      <c r="V134" s="21"/>
      <c r="W134" s="41"/>
      <c r="X134" s="103" t="str">
        <f t="shared" si="2"/>
        <v>212020100200000000000000027190041811223000000</v>
      </c>
      <c r="Y134" s="39">
        <f t="shared" si="3"/>
        <v>45</v>
      </c>
      <c r="Z134" s="306">
        <v>0</v>
      </c>
      <c r="AA134" s="27"/>
      <c r="AB134"/>
    </row>
    <row r="135" spans="1:28" ht="45" customHeight="1">
      <c r="A135" s="31">
        <v>2</v>
      </c>
      <c r="B135" s="30">
        <v>1</v>
      </c>
      <c r="C135" s="25">
        <v>2</v>
      </c>
      <c r="D135" s="34" t="s">
        <v>279</v>
      </c>
      <c r="E135" s="34" t="s">
        <v>280</v>
      </c>
      <c r="F135" s="34" t="s">
        <v>375</v>
      </c>
      <c r="G135" s="35" t="s">
        <v>282</v>
      </c>
      <c r="H135" s="35" t="s">
        <v>282</v>
      </c>
      <c r="I135" s="35" t="s">
        <v>282</v>
      </c>
      <c r="J135" s="35" t="s">
        <v>282</v>
      </c>
      <c r="K135" s="30" t="s">
        <v>283</v>
      </c>
      <c r="L135" s="81">
        <v>2719005</v>
      </c>
      <c r="M135" s="175" t="s">
        <v>325</v>
      </c>
      <c r="N135" s="97" t="s">
        <v>409</v>
      </c>
      <c r="O135" s="34">
        <v>12</v>
      </c>
      <c r="P135" s="97" t="s">
        <v>428</v>
      </c>
      <c r="Q135" s="31">
        <v>0</v>
      </c>
      <c r="R135" s="30" t="s">
        <v>326</v>
      </c>
      <c r="S135" s="93" t="s">
        <v>444</v>
      </c>
      <c r="T135" s="94" t="s">
        <v>445</v>
      </c>
      <c r="U135" s="22"/>
      <c r="V135" s="21"/>
      <c r="W135" s="40"/>
      <c r="X135" s="80" t="str">
        <f t="shared" si="2"/>
        <v>212020100200000000000000027190051831210000000</v>
      </c>
      <c r="Y135" s="39">
        <f t="shared" si="3"/>
        <v>45</v>
      </c>
      <c r="Z135" s="301">
        <v>0</v>
      </c>
      <c r="AA135" s="318"/>
      <c r="AB135"/>
    </row>
    <row r="136" spans="1:28" ht="45" customHeight="1">
      <c r="A136" s="31">
        <v>2</v>
      </c>
      <c r="B136" s="30">
        <v>1</v>
      </c>
      <c r="C136" s="25">
        <v>2</v>
      </c>
      <c r="D136" s="34" t="s">
        <v>279</v>
      </c>
      <c r="E136" s="34" t="s">
        <v>280</v>
      </c>
      <c r="F136" s="34" t="s">
        <v>375</v>
      </c>
      <c r="G136" s="35" t="s">
        <v>282</v>
      </c>
      <c r="H136" s="35" t="s">
        <v>282</v>
      </c>
      <c r="I136" s="35" t="s">
        <v>282</v>
      </c>
      <c r="J136" s="35" t="s">
        <v>282</v>
      </c>
      <c r="K136" s="30" t="s">
        <v>283</v>
      </c>
      <c r="L136" s="104">
        <v>2719005</v>
      </c>
      <c r="M136" s="174" t="s">
        <v>325</v>
      </c>
      <c r="N136" s="120">
        <v>1</v>
      </c>
      <c r="O136" s="34">
        <v>12</v>
      </c>
      <c r="P136" s="120">
        <v>230</v>
      </c>
      <c r="Q136" s="31">
        <v>0</v>
      </c>
      <c r="R136" s="30" t="s">
        <v>326</v>
      </c>
      <c r="S136" s="116" t="s">
        <v>444</v>
      </c>
      <c r="T136" s="117" t="s">
        <v>445</v>
      </c>
      <c r="U136" s="22"/>
      <c r="V136" s="21"/>
      <c r="W136" s="41"/>
      <c r="X136" s="103" t="str">
        <f t="shared" si="2"/>
        <v>212020100200000000000000027190051811223000000</v>
      </c>
      <c r="Y136" s="39">
        <f t="shared" si="3"/>
        <v>45</v>
      </c>
      <c r="Z136" s="306">
        <v>0</v>
      </c>
      <c r="AA136" s="27"/>
      <c r="AB136"/>
    </row>
    <row r="137" spans="1:28" ht="45" customHeight="1">
      <c r="A137" s="31">
        <v>2</v>
      </c>
      <c r="B137" s="30">
        <v>1</v>
      </c>
      <c r="C137" s="25">
        <v>2</v>
      </c>
      <c r="D137" s="34" t="s">
        <v>279</v>
      </c>
      <c r="E137" s="34" t="s">
        <v>280</v>
      </c>
      <c r="F137" s="34" t="s">
        <v>281</v>
      </c>
      <c r="G137" s="35" t="s">
        <v>282</v>
      </c>
      <c r="H137" s="35" t="s">
        <v>282</v>
      </c>
      <c r="I137" s="35" t="s">
        <v>282</v>
      </c>
      <c r="J137" s="35" t="s">
        <v>282</v>
      </c>
      <c r="K137" s="30" t="s">
        <v>283</v>
      </c>
      <c r="L137" s="81">
        <v>3699022</v>
      </c>
      <c r="M137" s="175" t="s">
        <v>325</v>
      </c>
      <c r="N137" s="97" t="s">
        <v>409</v>
      </c>
      <c r="O137" s="34">
        <v>12</v>
      </c>
      <c r="P137" s="97" t="s">
        <v>428</v>
      </c>
      <c r="Q137" s="31">
        <v>0</v>
      </c>
      <c r="R137" s="30" t="s">
        <v>326</v>
      </c>
      <c r="S137" s="93" t="s">
        <v>446</v>
      </c>
      <c r="T137" s="94" t="s">
        <v>447</v>
      </c>
      <c r="U137" s="22"/>
      <c r="V137" s="21"/>
      <c r="W137" s="40"/>
      <c r="X137" s="80" t="str">
        <f t="shared" si="2"/>
        <v>212020100300000000000000036990221831210000000</v>
      </c>
      <c r="Y137" s="39">
        <f t="shared" si="3"/>
        <v>45</v>
      </c>
      <c r="Z137" s="301">
        <v>0</v>
      </c>
      <c r="AA137" s="318"/>
      <c r="AB137"/>
    </row>
    <row r="138" spans="1:28" ht="45" customHeight="1">
      <c r="A138" s="31">
        <v>2</v>
      </c>
      <c r="B138" s="30">
        <v>1</v>
      </c>
      <c r="C138" s="25">
        <v>2</v>
      </c>
      <c r="D138" s="34" t="s">
        <v>279</v>
      </c>
      <c r="E138" s="34" t="s">
        <v>280</v>
      </c>
      <c r="F138" s="34" t="s">
        <v>281</v>
      </c>
      <c r="G138" s="35" t="s">
        <v>282</v>
      </c>
      <c r="H138" s="35" t="s">
        <v>282</v>
      </c>
      <c r="I138" s="35" t="s">
        <v>282</v>
      </c>
      <c r="J138" s="35" t="s">
        <v>282</v>
      </c>
      <c r="K138" s="30" t="s">
        <v>283</v>
      </c>
      <c r="L138" s="104">
        <v>3699022</v>
      </c>
      <c r="M138" s="174" t="s">
        <v>325</v>
      </c>
      <c r="N138" s="120">
        <v>1</v>
      </c>
      <c r="O138" s="34">
        <v>12</v>
      </c>
      <c r="P138" s="120">
        <v>230</v>
      </c>
      <c r="Q138" s="31">
        <v>0</v>
      </c>
      <c r="R138" s="30" t="s">
        <v>326</v>
      </c>
      <c r="S138" s="116" t="s">
        <v>446</v>
      </c>
      <c r="T138" s="117" t="s">
        <v>447</v>
      </c>
      <c r="U138" s="22"/>
      <c r="V138" s="21"/>
      <c r="W138" s="41"/>
      <c r="X138" s="103" t="str">
        <f t="shared" si="2"/>
        <v>212020100300000000000000036990221811223000000</v>
      </c>
      <c r="Y138" s="39">
        <f t="shared" si="3"/>
        <v>45</v>
      </c>
      <c r="Z138" s="306">
        <v>0</v>
      </c>
      <c r="AA138" s="27"/>
      <c r="AB138"/>
    </row>
    <row r="139" spans="1:28" ht="45" customHeight="1">
      <c r="A139" s="31">
        <v>2</v>
      </c>
      <c r="B139" s="30">
        <v>1</v>
      </c>
      <c r="C139" s="25">
        <v>2</v>
      </c>
      <c r="D139" s="34" t="s">
        <v>279</v>
      </c>
      <c r="E139" s="34" t="s">
        <v>280</v>
      </c>
      <c r="F139" s="34" t="s">
        <v>375</v>
      </c>
      <c r="G139" s="35" t="s">
        <v>282</v>
      </c>
      <c r="H139" s="35" t="s">
        <v>282</v>
      </c>
      <c r="I139" s="35" t="s">
        <v>282</v>
      </c>
      <c r="J139" s="35" t="s">
        <v>282</v>
      </c>
      <c r="K139" s="30" t="s">
        <v>283</v>
      </c>
      <c r="L139" s="98">
        <v>2719009</v>
      </c>
      <c r="M139" s="175" t="s">
        <v>325</v>
      </c>
      <c r="N139" s="97" t="s">
        <v>409</v>
      </c>
      <c r="O139" s="34">
        <v>12</v>
      </c>
      <c r="P139" s="97" t="s">
        <v>428</v>
      </c>
      <c r="Q139" s="31">
        <v>0</v>
      </c>
      <c r="R139" s="30" t="s">
        <v>326</v>
      </c>
      <c r="S139" s="93" t="s">
        <v>116</v>
      </c>
      <c r="T139" s="94" t="s">
        <v>117</v>
      </c>
      <c r="U139" s="22"/>
      <c r="V139" s="21"/>
      <c r="W139" s="40"/>
      <c r="X139" s="80" t="str">
        <f t="shared" si="2"/>
        <v>212020100200000000000000027190091831210000000</v>
      </c>
      <c r="Y139" s="39">
        <f t="shared" si="3"/>
        <v>45</v>
      </c>
      <c r="Z139" s="301">
        <v>0</v>
      </c>
      <c r="AA139" s="318"/>
      <c r="AB139"/>
    </row>
    <row r="140" spans="1:28" ht="45">
      <c r="A140" s="31">
        <v>2</v>
      </c>
      <c r="B140" s="30">
        <v>1</v>
      </c>
      <c r="C140" s="25">
        <v>2</v>
      </c>
      <c r="D140" s="34" t="s">
        <v>279</v>
      </c>
      <c r="E140" s="34" t="s">
        <v>280</v>
      </c>
      <c r="F140" s="34" t="s">
        <v>375</v>
      </c>
      <c r="G140" s="35" t="s">
        <v>282</v>
      </c>
      <c r="H140" s="35" t="s">
        <v>282</v>
      </c>
      <c r="I140" s="35" t="s">
        <v>282</v>
      </c>
      <c r="J140" s="35" t="s">
        <v>282</v>
      </c>
      <c r="K140" s="30" t="s">
        <v>283</v>
      </c>
      <c r="L140" s="121">
        <v>2719009</v>
      </c>
      <c r="M140" s="174" t="s">
        <v>325</v>
      </c>
      <c r="N140" s="120">
        <v>1</v>
      </c>
      <c r="O140" s="34">
        <v>12</v>
      </c>
      <c r="P140" s="120">
        <v>230</v>
      </c>
      <c r="Q140" s="31">
        <v>0</v>
      </c>
      <c r="R140" s="30" t="s">
        <v>326</v>
      </c>
      <c r="S140" s="116" t="s">
        <v>116</v>
      </c>
      <c r="T140" s="117" t="s">
        <v>117</v>
      </c>
      <c r="U140" s="22"/>
      <c r="V140" s="21"/>
      <c r="W140" s="41"/>
      <c r="X140" s="103" t="str">
        <f t="shared" si="2"/>
        <v>212020100200000000000000027190091811223000000</v>
      </c>
      <c r="Y140" s="39">
        <f t="shared" si="3"/>
        <v>45</v>
      </c>
      <c r="Z140" s="306">
        <v>101150</v>
      </c>
      <c r="AA140" s="290" t="s">
        <v>429</v>
      </c>
    </row>
    <row r="141" spans="1:28" ht="30" customHeight="1">
      <c r="A141" s="31">
        <v>2</v>
      </c>
      <c r="B141" s="30">
        <v>1</v>
      </c>
      <c r="C141" s="25">
        <v>2</v>
      </c>
      <c r="D141" s="34" t="s">
        <v>279</v>
      </c>
      <c r="E141" s="34" t="s">
        <v>280</v>
      </c>
      <c r="F141" s="34" t="s">
        <v>375</v>
      </c>
      <c r="G141" s="35" t="s">
        <v>282</v>
      </c>
      <c r="H141" s="35" t="s">
        <v>282</v>
      </c>
      <c r="I141" s="35" t="s">
        <v>282</v>
      </c>
      <c r="J141" s="35" t="s">
        <v>282</v>
      </c>
      <c r="K141" s="30" t="s">
        <v>283</v>
      </c>
      <c r="L141" s="98">
        <v>2719013</v>
      </c>
      <c r="M141" s="175" t="s">
        <v>325</v>
      </c>
      <c r="N141" s="97" t="s">
        <v>409</v>
      </c>
      <c r="O141" s="34">
        <v>12</v>
      </c>
      <c r="P141" s="97" t="s">
        <v>428</v>
      </c>
      <c r="Q141" s="31">
        <v>0</v>
      </c>
      <c r="R141" s="30" t="s">
        <v>326</v>
      </c>
      <c r="S141" s="93" t="s">
        <v>448</v>
      </c>
      <c r="T141" s="94" t="s">
        <v>449</v>
      </c>
      <c r="U141" s="22"/>
      <c r="V141" s="21"/>
      <c r="W141" s="40"/>
      <c r="X141" s="80" t="str">
        <f t="shared" si="2"/>
        <v>212020100200000000000000027190131831210000000</v>
      </c>
      <c r="Y141" s="39">
        <f t="shared" si="3"/>
        <v>45</v>
      </c>
      <c r="Z141" s="301">
        <v>0</v>
      </c>
      <c r="AA141" s="318"/>
      <c r="AB141"/>
    </row>
    <row r="142" spans="1:28" ht="30" customHeight="1">
      <c r="A142" s="31">
        <v>2</v>
      </c>
      <c r="B142" s="30">
        <v>1</v>
      </c>
      <c r="C142" s="25">
        <v>2</v>
      </c>
      <c r="D142" s="34" t="s">
        <v>279</v>
      </c>
      <c r="E142" s="34" t="s">
        <v>280</v>
      </c>
      <c r="F142" s="34" t="s">
        <v>375</v>
      </c>
      <c r="G142" s="35" t="s">
        <v>282</v>
      </c>
      <c r="H142" s="35" t="s">
        <v>282</v>
      </c>
      <c r="I142" s="35" t="s">
        <v>282</v>
      </c>
      <c r="J142" s="35" t="s">
        <v>282</v>
      </c>
      <c r="K142" s="30" t="s">
        <v>283</v>
      </c>
      <c r="L142" s="121">
        <v>2719013</v>
      </c>
      <c r="M142" s="174" t="s">
        <v>325</v>
      </c>
      <c r="N142" s="120">
        <v>1</v>
      </c>
      <c r="O142" s="34">
        <v>12</v>
      </c>
      <c r="P142" s="120">
        <v>230</v>
      </c>
      <c r="Q142" s="31">
        <v>0</v>
      </c>
      <c r="R142" s="30" t="s">
        <v>326</v>
      </c>
      <c r="S142" s="116" t="s">
        <v>448</v>
      </c>
      <c r="T142" s="117" t="s">
        <v>449</v>
      </c>
      <c r="U142" s="22"/>
      <c r="V142" s="21"/>
      <c r="W142" s="41"/>
      <c r="X142" s="103" t="str">
        <f t="shared" ref="X142:X205" si="4">CONCATENATE(A142,B142,C142,D142,E142,F142,G142,H142,I142,J142,K142,L142,M142,N142,O142,P142,Q142,R142)</f>
        <v>212020100200000000000000027190131811223000000</v>
      </c>
      <c r="Y142" s="39">
        <f t="shared" ref="Y142:Y205" si="5">LEN(X142)</f>
        <v>45</v>
      </c>
      <c r="Z142" s="306">
        <v>0</v>
      </c>
      <c r="AA142" s="27"/>
      <c r="AB142"/>
    </row>
    <row r="143" spans="1:28" ht="45" customHeight="1">
      <c r="A143" s="31">
        <v>2</v>
      </c>
      <c r="B143" s="30">
        <v>1</v>
      </c>
      <c r="C143" s="25">
        <v>2</v>
      </c>
      <c r="D143" s="34" t="s">
        <v>279</v>
      </c>
      <c r="E143" s="34" t="s">
        <v>280</v>
      </c>
      <c r="F143" s="34" t="s">
        <v>281</v>
      </c>
      <c r="G143" s="35" t="s">
        <v>282</v>
      </c>
      <c r="H143" s="35" t="s">
        <v>282</v>
      </c>
      <c r="I143" s="35" t="s">
        <v>282</v>
      </c>
      <c r="J143" s="35" t="s">
        <v>282</v>
      </c>
      <c r="K143" s="30" t="s">
        <v>283</v>
      </c>
      <c r="L143" s="98">
        <v>3532210</v>
      </c>
      <c r="M143" s="175" t="s">
        <v>325</v>
      </c>
      <c r="N143" s="97" t="s">
        <v>409</v>
      </c>
      <c r="O143" s="34">
        <v>12</v>
      </c>
      <c r="P143" s="97" t="s">
        <v>428</v>
      </c>
      <c r="Q143" s="31">
        <v>0</v>
      </c>
      <c r="R143" s="30" t="s">
        <v>326</v>
      </c>
      <c r="S143" s="93" t="s">
        <v>119</v>
      </c>
      <c r="T143" s="94" t="s">
        <v>120</v>
      </c>
      <c r="U143" s="22"/>
      <c r="V143" s="21"/>
      <c r="W143" s="40"/>
      <c r="X143" s="80" t="str">
        <f t="shared" si="4"/>
        <v>212020100300000000000000035322101831210000000</v>
      </c>
      <c r="Y143" s="39">
        <f t="shared" si="5"/>
        <v>45</v>
      </c>
      <c r="Z143" s="301">
        <v>0</v>
      </c>
      <c r="AA143" s="318"/>
      <c r="AB143"/>
    </row>
    <row r="144" spans="1:28" ht="45">
      <c r="A144" s="31">
        <v>2</v>
      </c>
      <c r="B144" s="30">
        <v>1</v>
      </c>
      <c r="C144" s="25">
        <v>2</v>
      </c>
      <c r="D144" s="34" t="s">
        <v>279</v>
      </c>
      <c r="E144" s="34" t="s">
        <v>280</v>
      </c>
      <c r="F144" s="34" t="s">
        <v>281</v>
      </c>
      <c r="G144" s="35" t="s">
        <v>282</v>
      </c>
      <c r="H144" s="35" t="s">
        <v>282</v>
      </c>
      <c r="I144" s="35" t="s">
        <v>282</v>
      </c>
      <c r="J144" s="35" t="s">
        <v>282</v>
      </c>
      <c r="K144" s="30" t="s">
        <v>283</v>
      </c>
      <c r="L144" s="121">
        <v>3532210</v>
      </c>
      <c r="M144" s="174" t="s">
        <v>325</v>
      </c>
      <c r="N144" s="120">
        <v>1</v>
      </c>
      <c r="O144" s="34">
        <v>12</v>
      </c>
      <c r="P144" s="120">
        <v>230</v>
      </c>
      <c r="Q144" s="31">
        <v>0</v>
      </c>
      <c r="R144" s="30" t="s">
        <v>326</v>
      </c>
      <c r="S144" s="116" t="s">
        <v>119</v>
      </c>
      <c r="T144" s="117" t="s">
        <v>120</v>
      </c>
      <c r="U144" s="22"/>
      <c r="V144" s="21"/>
      <c r="W144" s="41"/>
      <c r="X144" s="103" t="str">
        <f t="shared" si="4"/>
        <v>212020100300000000000000035322101811223000000</v>
      </c>
      <c r="Y144" s="39">
        <f t="shared" si="5"/>
        <v>45</v>
      </c>
      <c r="Z144" s="306">
        <v>357000</v>
      </c>
      <c r="AA144" s="290" t="s">
        <v>429</v>
      </c>
    </row>
    <row r="145" spans="1:28" ht="30" customHeight="1">
      <c r="A145" s="31">
        <v>2</v>
      </c>
      <c r="B145" s="30">
        <v>1</v>
      </c>
      <c r="C145" s="25">
        <v>2</v>
      </c>
      <c r="D145" s="34" t="s">
        <v>279</v>
      </c>
      <c r="E145" s="34" t="s">
        <v>280</v>
      </c>
      <c r="F145" s="34" t="s">
        <v>281</v>
      </c>
      <c r="G145" s="35" t="s">
        <v>282</v>
      </c>
      <c r="H145" s="35" t="s">
        <v>282</v>
      </c>
      <c r="I145" s="35" t="s">
        <v>282</v>
      </c>
      <c r="J145" s="35" t="s">
        <v>282</v>
      </c>
      <c r="K145" s="30" t="s">
        <v>283</v>
      </c>
      <c r="L145" s="98">
        <v>3532201</v>
      </c>
      <c r="M145" s="175" t="s">
        <v>325</v>
      </c>
      <c r="N145" s="97" t="s">
        <v>409</v>
      </c>
      <c r="O145" s="34">
        <v>12</v>
      </c>
      <c r="P145" s="97" t="s">
        <v>428</v>
      </c>
      <c r="Q145" s="31">
        <v>0</v>
      </c>
      <c r="R145" s="30" t="s">
        <v>326</v>
      </c>
      <c r="S145" s="93" t="s">
        <v>450</v>
      </c>
      <c r="T145" s="94" t="s">
        <v>451</v>
      </c>
      <c r="U145" s="22"/>
      <c r="V145" s="21"/>
      <c r="W145" s="40"/>
      <c r="X145" s="80" t="str">
        <f t="shared" si="4"/>
        <v>212020100300000000000000035322011831210000000</v>
      </c>
      <c r="Y145" s="39">
        <f t="shared" si="5"/>
        <v>45</v>
      </c>
      <c r="Z145" s="301">
        <v>0</v>
      </c>
      <c r="AA145" s="318"/>
      <c r="AB145"/>
    </row>
    <row r="146" spans="1:28" ht="30" customHeight="1">
      <c r="A146" s="31">
        <v>2</v>
      </c>
      <c r="B146" s="30">
        <v>1</v>
      </c>
      <c r="C146" s="25">
        <v>2</v>
      </c>
      <c r="D146" s="34" t="s">
        <v>279</v>
      </c>
      <c r="E146" s="34" t="s">
        <v>280</v>
      </c>
      <c r="F146" s="34" t="s">
        <v>281</v>
      </c>
      <c r="G146" s="35" t="s">
        <v>282</v>
      </c>
      <c r="H146" s="35" t="s">
        <v>282</v>
      </c>
      <c r="I146" s="35" t="s">
        <v>282</v>
      </c>
      <c r="J146" s="35" t="s">
        <v>282</v>
      </c>
      <c r="K146" s="30" t="s">
        <v>283</v>
      </c>
      <c r="L146" s="121">
        <v>3532201</v>
      </c>
      <c r="M146" s="174" t="s">
        <v>325</v>
      </c>
      <c r="N146" s="120">
        <v>1</v>
      </c>
      <c r="O146" s="34">
        <v>12</v>
      </c>
      <c r="P146" s="120">
        <v>230</v>
      </c>
      <c r="Q146" s="31">
        <v>0</v>
      </c>
      <c r="R146" s="30" t="s">
        <v>326</v>
      </c>
      <c r="S146" s="116" t="s">
        <v>450</v>
      </c>
      <c r="T146" s="117" t="s">
        <v>451</v>
      </c>
      <c r="U146" s="22"/>
      <c r="V146" s="21"/>
      <c r="W146" s="41"/>
      <c r="X146" s="103" t="str">
        <f t="shared" si="4"/>
        <v>212020100300000000000000035322011811223000000</v>
      </c>
      <c r="Y146" s="39">
        <f t="shared" si="5"/>
        <v>45</v>
      </c>
      <c r="Z146" s="306">
        <v>0</v>
      </c>
      <c r="AA146" s="27"/>
      <c r="AB146"/>
    </row>
    <row r="147" spans="1:28" ht="30" customHeight="1">
      <c r="A147" s="31">
        <v>2</v>
      </c>
      <c r="B147" s="30">
        <v>1</v>
      </c>
      <c r="C147" s="25">
        <v>2</v>
      </c>
      <c r="D147" s="34" t="s">
        <v>279</v>
      </c>
      <c r="E147" s="34" t="s">
        <v>280</v>
      </c>
      <c r="F147" s="34" t="s">
        <v>281</v>
      </c>
      <c r="G147" s="35" t="s">
        <v>282</v>
      </c>
      <c r="H147" s="35" t="s">
        <v>282</v>
      </c>
      <c r="I147" s="35" t="s">
        <v>282</v>
      </c>
      <c r="J147" s="35" t="s">
        <v>282</v>
      </c>
      <c r="K147" s="30" t="s">
        <v>283</v>
      </c>
      <c r="L147" s="98">
        <v>3532202</v>
      </c>
      <c r="M147" s="175" t="s">
        <v>325</v>
      </c>
      <c r="N147" s="97" t="s">
        <v>409</v>
      </c>
      <c r="O147" s="34">
        <v>12</v>
      </c>
      <c r="P147" s="97" t="s">
        <v>428</v>
      </c>
      <c r="Q147" s="31">
        <v>0</v>
      </c>
      <c r="R147" s="30" t="s">
        <v>326</v>
      </c>
      <c r="S147" s="93" t="s">
        <v>452</v>
      </c>
      <c r="T147" s="94" t="s">
        <v>453</v>
      </c>
      <c r="U147" s="22"/>
      <c r="V147" s="21"/>
      <c r="W147" s="40"/>
      <c r="X147" s="80" t="str">
        <f t="shared" si="4"/>
        <v>212020100300000000000000035322021831210000000</v>
      </c>
      <c r="Y147" s="39">
        <f t="shared" si="5"/>
        <v>45</v>
      </c>
      <c r="Z147" s="301">
        <v>0</v>
      </c>
      <c r="AA147" s="318"/>
      <c r="AB147"/>
    </row>
    <row r="148" spans="1:28" ht="30" customHeight="1">
      <c r="A148" s="31">
        <v>2</v>
      </c>
      <c r="B148" s="30">
        <v>1</v>
      </c>
      <c r="C148" s="25">
        <v>2</v>
      </c>
      <c r="D148" s="34" t="s">
        <v>279</v>
      </c>
      <c r="E148" s="34" t="s">
        <v>280</v>
      </c>
      <c r="F148" s="34" t="s">
        <v>281</v>
      </c>
      <c r="G148" s="35" t="s">
        <v>282</v>
      </c>
      <c r="H148" s="35" t="s">
        <v>282</v>
      </c>
      <c r="I148" s="35" t="s">
        <v>282</v>
      </c>
      <c r="J148" s="35" t="s">
        <v>282</v>
      </c>
      <c r="K148" s="30" t="s">
        <v>283</v>
      </c>
      <c r="L148" s="121">
        <v>3532202</v>
      </c>
      <c r="M148" s="174" t="s">
        <v>325</v>
      </c>
      <c r="N148" s="120">
        <v>1</v>
      </c>
      <c r="O148" s="34">
        <v>12</v>
      </c>
      <c r="P148" s="120">
        <v>230</v>
      </c>
      <c r="Q148" s="31">
        <v>0</v>
      </c>
      <c r="R148" s="30" t="s">
        <v>326</v>
      </c>
      <c r="S148" s="116" t="s">
        <v>452</v>
      </c>
      <c r="T148" s="117" t="s">
        <v>453</v>
      </c>
      <c r="U148" s="22"/>
      <c r="V148" s="21"/>
      <c r="W148" s="41"/>
      <c r="X148" s="103" t="str">
        <f t="shared" si="4"/>
        <v>212020100300000000000000035322021811223000000</v>
      </c>
      <c r="Y148" s="39">
        <f t="shared" si="5"/>
        <v>45</v>
      </c>
      <c r="Z148" s="306">
        <v>0</v>
      </c>
      <c r="AA148" s="27"/>
      <c r="AB148"/>
    </row>
    <row r="149" spans="1:28" ht="30" customHeight="1">
      <c r="A149" s="31">
        <v>2</v>
      </c>
      <c r="B149" s="30">
        <v>1</v>
      </c>
      <c r="C149" s="25">
        <v>2</v>
      </c>
      <c r="D149" s="34" t="s">
        <v>279</v>
      </c>
      <c r="E149" s="34" t="s">
        <v>280</v>
      </c>
      <c r="F149" s="34" t="s">
        <v>281</v>
      </c>
      <c r="G149" s="35" t="s">
        <v>282</v>
      </c>
      <c r="H149" s="35" t="s">
        <v>282</v>
      </c>
      <c r="I149" s="35" t="s">
        <v>282</v>
      </c>
      <c r="J149" s="35" t="s">
        <v>282</v>
      </c>
      <c r="K149" s="30" t="s">
        <v>283</v>
      </c>
      <c r="L149" s="98">
        <v>3532203</v>
      </c>
      <c r="M149" s="175" t="s">
        <v>325</v>
      </c>
      <c r="N149" s="97" t="s">
        <v>409</v>
      </c>
      <c r="O149" s="34">
        <v>12</v>
      </c>
      <c r="P149" s="97" t="s">
        <v>428</v>
      </c>
      <c r="Q149" s="31">
        <v>0</v>
      </c>
      <c r="R149" s="30" t="s">
        <v>326</v>
      </c>
      <c r="S149" s="93" t="s">
        <v>454</v>
      </c>
      <c r="T149" s="94" t="s">
        <v>455</v>
      </c>
      <c r="U149" s="22"/>
      <c r="V149" s="21"/>
      <c r="W149" s="40"/>
      <c r="X149" s="80" t="str">
        <f t="shared" si="4"/>
        <v>212020100300000000000000035322031831210000000</v>
      </c>
      <c r="Y149" s="39">
        <f t="shared" si="5"/>
        <v>45</v>
      </c>
      <c r="Z149" s="301">
        <v>0</v>
      </c>
      <c r="AA149" s="318"/>
      <c r="AB149"/>
    </row>
    <row r="150" spans="1:28" ht="30" customHeight="1">
      <c r="A150" s="31">
        <v>2</v>
      </c>
      <c r="B150" s="30">
        <v>1</v>
      </c>
      <c r="C150" s="25">
        <v>2</v>
      </c>
      <c r="D150" s="34" t="s">
        <v>279</v>
      </c>
      <c r="E150" s="34" t="s">
        <v>280</v>
      </c>
      <c r="F150" s="34" t="s">
        <v>281</v>
      </c>
      <c r="G150" s="35" t="s">
        <v>282</v>
      </c>
      <c r="H150" s="35" t="s">
        <v>282</v>
      </c>
      <c r="I150" s="35" t="s">
        <v>282</v>
      </c>
      <c r="J150" s="35" t="s">
        <v>282</v>
      </c>
      <c r="K150" s="30" t="s">
        <v>283</v>
      </c>
      <c r="L150" s="121">
        <v>3532203</v>
      </c>
      <c r="M150" s="174" t="s">
        <v>325</v>
      </c>
      <c r="N150" s="120">
        <v>1</v>
      </c>
      <c r="O150" s="34">
        <v>12</v>
      </c>
      <c r="P150" s="120">
        <v>230</v>
      </c>
      <c r="Q150" s="31">
        <v>0</v>
      </c>
      <c r="R150" s="30" t="s">
        <v>326</v>
      </c>
      <c r="S150" s="116" t="s">
        <v>454</v>
      </c>
      <c r="T150" s="117" t="s">
        <v>455</v>
      </c>
      <c r="U150" s="22"/>
      <c r="V150" s="21"/>
      <c r="W150" s="41"/>
      <c r="X150" s="103" t="str">
        <f t="shared" si="4"/>
        <v>212020100300000000000000035322031811223000000</v>
      </c>
      <c r="Y150" s="39">
        <f t="shared" si="5"/>
        <v>45</v>
      </c>
      <c r="Z150" s="306">
        <v>0</v>
      </c>
      <c r="AA150" s="27"/>
      <c r="AB150"/>
    </row>
    <row r="151" spans="1:28" ht="30" customHeight="1">
      <c r="A151" s="31">
        <v>2</v>
      </c>
      <c r="B151" s="30">
        <v>1</v>
      </c>
      <c r="C151" s="25">
        <v>2</v>
      </c>
      <c r="D151" s="34" t="s">
        <v>279</v>
      </c>
      <c r="E151" s="34" t="s">
        <v>280</v>
      </c>
      <c r="F151" s="34" t="s">
        <v>281</v>
      </c>
      <c r="G151" s="35" t="s">
        <v>282</v>
      </c>
      <c r="H151" s="35" t="s">
        <v>282</v>
      </c>
      <c r="I151" s="35" t="s">
        <v>282</v>
      </c>
      <c r="J151" s="35" t="s">
        <v>282</v>
      </c>
      <c r="K151" s="30" t="s">
        <v>283</v>
      </c>
      <c r="L151" s="98">
        <v>3532204</v>
      </c>
      <c r="M151" s="175" t="s">
        <v>325</v>
      </c>
      <c r="N151" s="97" t="s">
        <v>409</v>
      </c>
      <c r="O151" s="34">
        <v>12</v>
      </c>
      <c r="P151" s="97" t="s">
        <v>428</v>
      </c>
      <c r="Q151" s="31">
        <v>0</v>
      </c>
      <c r="R151" s="30" t="s">
        <v>326</v>
      </c>
      <c r="S151" s="93" t="s">
        <v>456</v>
      </c>
      <c r="T151" s="94" t="s">
        <v>457</v>
      </c>
      <c r="U151" s="22"/>
      <c r="V151" s="21"/>
      <c r="W151" s="40"/>
      <c r="X151" s="80" t="str">
        <f t="shared" si="4"/>
        <v>212020100300000000000000035322041831210000000</v>
      </c>
      <c r="Y151" s="39">
        <f t="shared" si="5"/>
        <v>45</v>
      </c>
      <c r="Z151" s="301">
        <v>0</v>
      </c>
      <c r="AA151" s="318"/>
      <c r="AB151"/>
    </row>
    <row r="152" spans="1:28" ht="30" customHeight="1">
      <c r="A152" s="31">
        <v>2</v>
      </c>
      <c r="B152" s="30">
        <v>1</v>
      </c>
      <c r="C152" s="25">
        <v>2</v>
      </c>
      <c r="D152" s="34" t="s">
        <v>279</v>
      </c>
      <c r="E152" s="34" t="s">
        <v>280</v>
      </c>
      <c r="F152" s="34" t="s">
        <v>281</v>
      </c>
      <c r="G152" s="35" t="s">
        <v>282</v>
      </c>
      <c r="H152" s="35" t="s">
        <v>282</v>
      </c>
      <c r="I152" s="35" t="s">
        <v>282</v>
      </c>
      <c r="J152" s="35" t="s">
        <v>282</v>
      </c>
      <c r="K152" s="30" t="s">
        <v>283</v>
      </c>
      <c r="L152" s="121">
        <v>3532204</v>
      </c>
      <c r="M152" s="174" t="s">
        <v>325</v>
      </c>
      <c r="N152" s="120">
        <v>1</v>
      </c>
      <c r="O152" s="34">
        <v>12</v>
      </c>
      <c r="P152" s="120">
        <v>230</v>
      </c>
      <c r="Q152" s="31">
        <v>0</v>
      </c>
      <c r="R152" s="30" t="s">
        <v>326</v>
      </c>
      <c r="S152" s="116" t="s">
        <v>456</v>
      </c>
      <c r="T152" s="117" t="s">
        <v>457</v>
      </c>
      <c r="U152" s="22"/>
      <c r="V152" s="21"/>
      <c r="W152" s="41"/>
      <c r="X152" s="103" t="str">
        <f t="shared" si="4"/>
        <v>212020100300000000000000035322041811223000000</v>
      </c>
      <c r="Y152" s="39">
        <f t="shared" si="5"/>
        <v>45</v>
      </c>
      <c r="Z152" s="306">
        <v>0</v>
      </c>
      <c r="AA152" s="27"/>
      <c r="AB152"/>
    </row>
    <row r="153" spans="1:28" ht="30" customHeight="1">
      <c r="A153" s="31">
        <v>2</v>
      </c>
      <c r="B153" s="30">
        <v>1</v>
      </c>
      <c r="C153" s="25">
        <v>2</v>
      </c>
      <c r="D153" s="34" t="s">
        <v>279</v>
      </c>
      <c r="E153" s="34" t="s">
        <v>280</v>
      </c>
      <c r="F153" s="34" t="s">
        <v>281</v>
      </c>
      <c r="G153" s="35" t="s">
        <v>282</v>
      </c>
      <c r="H153" s="35" t="s">
        <v>282</v>
      </c>
      <c r="I153" s="35" t="s">
        <v>282</v>
      </c>
      <c r="J153" s="35" t="s">
        <v>282</v>
      </c>
      <c r="K153" s="30" t="s">
        <v>283</v>
      </c>
      <c r="L153" s="98">
        <v>3335002</v>
      </c>
      <c r="M153" s="175" t="s">
        <v>325</v>
      </c>
      <c r="N153" s="97" t="s">
        <v>409</v>
      </c>
      <c r="O153" s="34">
        <v>12</v>
      </c>
      <c r="P153" s="97" t="s">
        <v>428</v>
      </c>
      <c r="Q153" s="31">
        <v>0</v>
      </c>
      <c r="R153" s="30" t="s">
        <v>326</v>
      </c>
      <c r="S153" s="93" t="s">
        <v>458</v>
      </c>
      <c r="T153" s="94" t="s">
        <v>459</v>
      </c>
      <c r="U153" s="22"/>
      <c r="V153" s="21"/>
      <c r="W153" s="40"/>
      <c r="X153" s="80" t="str">
        <f t="shared" si="4"/>
        <v>212020100300000000000000033350021831210000000</v>
      </c>
      <c r="Y153" s="39">
        <f t="shared" si="5"/>
        <v>45</v>
      </c>
      <c r="Z153" s="301">
        <v>0</v>
      </c>
      <c r="AA153" s="318"/>
      <c r="AB153"/>
    </row>
    <row r="154" spans="1:28" ht="30" customHeight="1">
      <c r="A154" s="31">
        <v>2</v>
      </c>
      <c r="B154" s="30">
        <v>1</v>
      </c>
      <c r="C154" s="25">
        <v>2</v>
      </c>
      <c r="D154" s="34" t="s">
        <v>279</v>
      </c>
      <c r="E154" s="34" t="s">
        <v>280</v>
      </c>
      <c r="F154" s="34" t="s">
        <v>281</v>
      </c>
      <c r="G154" s="35" t="s">
        <v>282</v>
      </c>
      <c r="H154" s="35" t="s">
        <v>282</v>
      </c>
      <c r="I154" s="35" t="s">
        <v>282</v>
      </c>
      <c r="J154" s="35" t="s">
        <v>282</v>
      </c>
      <c r="K154" s="30" t="s">
        <v>283</v>
      </c>
      <c r="L154" s="121">
        <v>3335002</v>
      </c>
      <c r="M154" s="174" t="s">
        <v>325</v>
      </c>
      <c r="N154" s="120">
        <v>1</v>
      </c>
      <c r="O154" s="34">
        <v>12</v>
      </c>
      <c r="P154" s="120">
        <v>230</v>
      </c>
      <c r="Q154" s="31">
        <v>0</v>
      </c>
      <c r="R154" s="30" t="s">
        <v>326</v>
      </c>
      <c r="S154" s="116" t="s">
        <v>458</v>
      </c>
      <c r="T154" s="117" t="s">
        <v>459</v>
      </c>
      <c r="U154" s="22"/>
      <c r="V154" s="21"/>
      <c r="W154" s="41"/>
      <c r="X154" s="103" t="str">
        <f t="shared" si="4"/>
        <v>212020100300000000000000033350021811223000000</v>
      </c>
      <c r="Y154" s="39">
        <f t="shared" si="5"/>
        <v>45</v>
      </c>
      <c r="Z154" s="306">
        <v>0</v>
      </c>
      <c r="AA154" s="27"/>
      <c r="AB154"/>
    </row>
    <row r="155" spans="1:28" ht="30" customHeight="1">
      <c r="A155" s="31">
        <v>2</v>
      </c>
      <c r="B155" s="30">
        <v>1</v>
      </c>
      <c r="C155" s="25">
        <v>2</v>
      </c>
      <c r="D155" s="34" t="s">
        <v>279</v>
      </c>
      <c r="E155" s="34" t="s">
        <v>280</v>
      </c>
      <c r="F155" s="34" t="s">
        <v>281</v>
      </c>
      <c r="G155" s="35" t="s">
        <v>282</v>
      </c>
      <c r="H155" s="35" t="s">
        <v>282</v>
      </c>
      <c r="I155" s="35" t="s">
        <v>282</v>
      </c>
      <c r="J155" s="35" t="s">
        <v>282</v>
      </c>
      <c r="K155" s="30" t="s">
        <v>283</v>
      </c>
      <c r="L155" s="98">
        <v>3335003</v>
      </c>
      <c r="M155" s="175" t="s">
        <v>325</v>
      </c>
      <c r="N155" s="97" t="s">
        <v>409</v>
      </c>
      <c r="O155" s="34">
        <v>12</v>
      </c>
      <c r="P155" s="97" t="s">
        <v>428</v>
      </c>
      <c r="Q155" s="31">
        <v>0</v>
      </c>
      <c r="R155" s="30" t="s">
        <v>326</v>
      </c>
      <c r="S155" s="93" t="s">
        <v>460</v>
      </c>
      <c r="T155" s="94" t="s">
        <v>461</v>
      </c>
      <c r="U155" s="22"/>
      <c r="V155" s="21"/>
      <c r="W155" s="40"/>
      <c r="X155" s="80" t="str">
        <f t="shared" si="4"/>
        <v>212020100300000000000000033350031831210000000</v>
      </c>
      <c r="Y155" s="39">
        <f t="shared" si="5"/>
        <v>45</v>
      </c>
      <c r="Z155" s="301">
        <v>0</v>
      </c>
      <c r="AA155" s="318"/>
      <c r="AB155"/>
    </row>
    <row r="156" spans="1:28" ht="30" customHeight="1">
      <c r="A156" s="31">
        <v>2</v>
      </c>
      <c r="B156" s="30">
        <v>1</v>
      </c>
      <c r="C156" s="25">
        <v>2</v>
      </c>
      <c r="D156" s="34" t="s">
        <v>279</v>
      </c>
      <c r="E156" s="34" t="s">
        <v>280</v>
      </c>
      <c r="F156" s="34" t="s">
        <v>281</v>
      </c>
      <c r="G156" s="35" t="s">
        <v>282</v>
      </c>
      <c r="H156" s="35" t="s">
        <v>282</v>
      </c>
      <c r="I156" s="35" t="s">
        <v>282</v>
      </c>
      <c r="J156" s="35" t="s">
        <v>282</v>
      </c>
      <c r="K156" s="30" t="s">
        <v>283</v>
      </c>
      <c r="L156" s="121">
        <v>3335003</v>
      </c>
      <c r="M156" s="174" t="s">
        <v>325</v>
      </c>
      <c r="N156" s="120">
        <v>1</v>
      </c>
      <c r="O156" s="34">
        <v>12</v>
      </c>
      <c r="P156" s="120">
        <v>230</v>
      </c>
      <c r="Q156" s="31">
        <v>0</v>
      </c>
      <c r="R156" s="30" t="s">
        <v>326</v>
      </c>
      <c r="S156" s="116" t="s">
        <v>460</v>
      </c>
      <c r="T156" s="117" t="s">
        <v>461</v>
      </c>
      <c r="U156" s="22"/>
      <c r="V156" s="21"/>
      <c r="W156" s="41"/>
      <c r="X156" s="103" t="str">
        <f t="shared" si="4"/>
        <v>212020100300000000000000033350031811223000000</v>
      </c>
      <c r="Y156" s="39">
        <f t="shared" si="5"/>
        <v>45</v>
      </c>
      <c r="Z156" s="306">
        <v>0</v>
      </c>
      <c r="AA156" s="27"/>
      <c r="AB156"/>
    </row>
    <row r="157" spans="1:28" ht="30" customHeight="1">
      <c r="A157" s="31">
        <v>2</v>
      </c>
      <c r="B157" s="30">
        <v>1</v>
      </c>
      <c r="C157" s="25">
        <v>2</v>
      </c>
      <c r="D157" s="34" t="s">
        <v>279</v>
      </c>
      <c r="E157" s="34" t="s">
        <v>280</v>
      </c>
      <c r="F157" s="34" t="s">
        <v>375</v>
      </c>
      <c r="G157" s="35" t="s">
        <v>282</v>
      </c>
      <c r="H157" s="35" t="s">
        <v>282</v>
      </c>
      <c r="I157" s="35" t="s">
        <v>282</v>
      </c>
      <c r="J157" s="35" t="s">
        <v>282</v>
      </c>
      <c r="K157" s="30" t="s">
        <v>283</v>
      </c>
      <c r="L157" s="98">
        <v>2399401</v>
      </c>
      <c r="M157" s="175" t="s">
        <v>325</v>
      </c>
      <c r="N157" s="97">
        <v>3</v>
      </c>
      <c r="O157" s="34">
        <v>12</v>
      </c>
      <c r="P157" s="97">
        <v>100</v>
      </c>
      <c r="Q157" s="31">
        <v>0</v>
      </c>
      <c r="R157" s="30" t="s">
        <v>326</v>
      </c>
      <c r="S157" s="93" t="s">
        <v>462</v>
      </c>
      <c r="T157" s="94" t="s">
        <v>463</v>
      </c>
      <c r="U157" s="22"/>
      <c r="V157" s="21"/>
      <c r="W157" s="40"/>
      <c r="X157" s="80" t="str">
        <f t="shared" si="4"/>
        <v>212020100200000000000000023994011831210000000</v>
      </c>
      <c r="Y157" s="39">
        <f t="shared" si="5"/>
        <v>45</v>
      </c>
      <c r="Z157" s="301">
        <v>0</v>
      </c>
      <c r="AA157" s="318"/>
      <c r="AB157"/>
    </row>
    <row r="158" spans="1:28" ht="30" customHeight="1">
      <c r="A158" s="31">
        <v>2</v>
      </c>
      <c r="B158" s="30">
        <v>1</v>
      </c>
      <c r="C158" s="25">
        <v>2</v>
      </c>
      <c r="D158" s="34" t="s">
        <v>279</v>
      </c>
      <c r="E158" s="34" t="s">
        <v>280</v>
      </c>
      <c r="F158" s="34" t="s">
        <v>375</v>
      </c>
      <c r="G158" s="35" t="s">
        <v>282</v>
      </c>
      <c r="H158" s="35" t="s">
        <v>282</v>
      </c>
      <c r="I158" s="35" t="s">
        <v>282</v>
      </c>
      <c r="J158" s="35" t="s">
        <v>282</v>
      </c>
      <c r="K158" s="30" t="s">
        <v>283</v>
      </c>
      <c r="L158" s="121">
        <v>2399401</v>
      </c>
      <c r="M158" s="174" t="s">
        <v>325</v>
      </c>
      <c r="N158" s="120">
        <v>1</v>
      </c>
      <c r="O158" s="34">
        <v>12</v>
      </c>
      <c r="P158" s="120">
        <v>230</v>
      </c>
      <c r="Q158" s="31">
        <v>0</v>
      </c>
      <c r="R158" s="30" t="s">
        <v>326</v>
      </c>
      <c r="S158" s="116" t="s">
        <v>462</v>
      </c>
      <c r="T158" s="117" t="s">
        <v>463</v>
      </c>
      <c r="U158" s="22"/>
      <c r="V158" s="21"/>
      <c r="W158" s="41"/>
      <c r="X158" s="103" t="str">
        <f t="shared" si="4"/>
        <v>212020100200000000000000023994011811223000000</v>
      </c>
      <c r="Y158" s="39">
        <f t="shared" si="5"/>
        <v>45</v>
      </c>
      <c r="Z158" s="306">
        <v>0</v>
      </c>
      <c r="AA158" s="27"/>
      <c r="AB158"/>
    </row>
    <row r="159" spans="1:28" ht="45" customHeight="1">
      <c r="A159" s="31">
        <v>2</v>
      </c>
      <c r="B159" s="30">
        <v>1</v>
      </c>
      <c r="C159" s="25">
        <v>2</v>
      </c>
      <c r="D159" s="34" t="s">
        <v>279</v>
      </c>
      <c r="E159" s="34" t="s">
        <v>280</v>
      </c>
      <c r="F159" s="34" t="s">
        <v>281</v>
      </c>
      <c r="G159" s="35" t="s">
        <v>282</v>
      </c>
      <c r="H159" s="35" t="s">
        <v>282</v>
      </c>
      <c r="I159" s="35" t="s">
        <v>282</v>
      </c>
      <c r="J159" s="35" t="s">
        <v>282</v>
      </c>
      <c r="K159" s="30" t="s">
        <v>283</v>
      </c>
      <c r="L159" s="98">
        <v>3533104</v>
      </c>
      <c r="M159" s="175" t="s">
        <v>325</v>
      </c>
      <c r="N159" s="97">
        <v>3</v>
      </c>
      <c r="O159" s="34">
        <v>12</v>
      </c>
      <c r="P159" s="97">
        <v>100</v>
      </c>
      <c r="Q159" s="31">
        <v>0</v>
      </c>
      <c r="R159" s="30" t="s">
        <v>326</v>
      </c>
      <c r="S159" s="93" t="s">
        <v>122</v>
      </c>
      <c r="T159" s="94" t="s">
        <v>123</v>
      </c>
      <c r="U159" s="22"/>
      <c r="V159" s="21"/>
      <c r="W159" s="40"/>
      <c r="X159" s="80" t="str">
        <f t="shared" si="4"/>
        <v>212020100300000000000000035331041831210000000</v>
      </c>
      <c r="Y159" s="39">
        <f t="shared" si="5"/>
        <v>45</v>
      </c>
      <c r="Z159" s="301">
        <v>0</v>
      </c>
      <c r="AA159" s="318"/>
      <c r="AB159"/>
    </row>
    <row r="160" spans="1:28" ht="45">
      <c r="A160" s="31">
        <v>2</v>
      </c>
      <c r="B160" s="30">
        <v>1</v>
      </c>
      <c r="C160" s="25">
        <v>2</v>
      </c>
      <c r="D160" s="34" t="s">
        <v>279</v>
      </c>
      <c r="E160" s="34" t="s">
        <v>280</v>
      </c>
      <c r="F160" s="34" t="s">
        <v>281</v>
      </c>
      <c r="G160" s="35" t="s">
        <v>282</v>
      </c>
      <c r="H160" s="35" t="s">
        <v>282</v>
      </c>
      <c r="I160" s="35" t="s">
        <v>282</v>
      </c>
      <c r="J160" s="35" t="s">
        <v>282</v>
      </c>
      <c r="K160" s="30" t="s">
        <v>283</v>
      </c>
      <c r="L160" s="121">
        <v>3533104</v>
      </c>
      <c r="M160" s="174" t="s">
        <v>325</v>
      </c>
      <c r="N160" s="120">
        <v>1</v>
      </c>
      <c r="O160" s="34">
        <v>12</v>
      </c>
      <c r="P160" s="120">
        <v>230</v>
      </c>
      <c r="Q160" s="31">
        <v>0</v>
      </c>
      <c r="R160" s="30" t="s">
        <v>326</v>
      </c>
      <c r="S160" s="116" t="s">
        <v>122</v>
      </c>
      <c r="T160" s="117" t="s">
        <v>123</v>
      </c>
      <c r="U160" s="22"/>
      <c r="V160" s="21"/>
      <c r="W160" s="41"/>
      <c r="X160" s="103" t="str">
        <f t="shared" si="4"/>
        <v>212020100300000000000000035331041811223000000</v>
      </c>
      <c r="Y160" s="39">
        <f t="shared" si="5"/>
        <v>45</v>
      </c>
      <c r="Z160" s="306">
        <v>749700</v>
      </c>
      <c r="AA160" s="290" t="s">
        <v>429</v>
      </c>
    </row>
    <row r="161" spans="1:30" ht="45" customHeight="1">
      <c r="A161" s="31">
        <v>2</v>
      </c>
      <c r="B161" s="30">
        <v>1</v>
      </c>
      <c r="C161" s="25">
        <v>2</v>
      </c>
      <c r="D161" s="34" t="s">
        <v>279</v>
      </c>
      <c r="E161" s="34" t="s">
        <v>280</v>
      </c>
      <c r="F161" s="34" t="s">
        <v>281</v>
      </c>
      <c r="G161" s="35" t="s">
        <v>282</v>
      </c>
      <c r="H161" s="35" t="s">
        <v>282</v>
      </c>
      <c r="I161" s="35" t="s">
        <v>282</v>
      </c>
      <c r="J161" s="35" t="s">
        <v>282</v>
      </c>
      <c r="K161" s="30" t="s">
        <v>283</v>
      </c>
      <c r="L161" s="98">
        <v>3641001</v>
      </c>
      <c r="M161" s="175" t="s">
        <v>325</v>
      </c>
      <c r="N161" s="97" t="s">
        <v>409</v>
      </c>
      <c r="O161" s="34">
        <v>12</v>
      </c>
      <c r="P161" s="97" t="s">
        <v>428</v>
      </c>
      <c r="Q161" s="31">
        <v>0</v>
      </c>
      <c r="R161" s="30" t="s">
        <v>326</v>
      </c>
      <c r="S161" s="93" t="s">
        <v>125</v>
      </c>
      <c r="T161" s="94" t="s">
        <v>126</v>
      </c>
      <c r="U161" s="22"/>
      <c r="V161" s="21"/>
      <c r="W161" s="40"/>
      <c r="X161" s="80" t="str">
        <f t="shared" si="4"/>
        <v>212020100300000000000000036410011831210000000</v>
      </c>
      <c r="Y161" s="39">
        <f t="shared" si="5"/>
        <v>45</v>
      </c>
      <c r="Z161" s="301">
        <v>0</v>
      </c>
      <c r="AA161" s="318"/>
      <c r="AB161"/>
    </row>
    <row r="162" spans="1:30" ht="45">
      <c r="A162" s="31">
        <v>2</v>
      </c>
      <c r="B162" s="30">
        <v>1</v>
      </c>
      <c r="C162" s="25">
        <v>2</v>
      </c>
      <c r="D162" s="34" t="s">
        <v>279</v>
      </c>
      <c r="E162" s="34" t="s">
        <v>280</v>
      </c>
      <c r="F162" s="34" t="s">
        <v>281</v>
      </c>
      <c r="G162" s="35" t="s">
        <v>282</v>
      </c>
      <c r="H162" s="35" t="s">
        <v>282</v>
      </c>
      <c r="I162" s="35" t="s">
        <v>282</v>
      </c>
      <c r="J162" s="35" t="s">
        <v>282</v>
      </c>
      <c r="K162" s="30" t="s">
        <v>283</v>
      </c>
      <c r="L162" s="121">
        <v>3641001</v>
      </c>
      <c r="M162" s="174" t="s">
        <v>325</v>
      </c>
      <c r="N162" s="120">
        <v>1</v>
      </c>
      <c r="O162" s="34">
        <v>12</v>
      </c>
      <c r="P162" s="120">
        <v>230</v>
      </c>
      <c r="Q162" s="31">
        <v>0</v>
      </c>
      <c r="R162" s="30" t="s">
        <v>326</v>
      </c>
      <c r="S162" s="116" t="s">
        <v>125</v>
      </c>
      <c r="T162" s="117" t="s">
        <v>126</v>
      </c>
      <c r="U162" s="22"/>
      <c r="V162" s="21"/>
      <c r="W162" s="41"/>
      <c r="X162" s="103" t="str">
        <f t="shared" si="4"/>
        <v>212020100300000000000000036410011811223000000</v>
      </c>
      <c r="Y162" s="39">
        <f t="shared" si="5"/>
        <v>45</v>
      </c>
      <c r="Z162" s="306">
        <v>1151050</v>
      </c>
      <c r="AA162" s="290" t="s">
        <v>429</v>
      </c>
      <c r="AD162" s="221"/>
    </row>
    <row r="163" spans="1:30" ht="30" customHeight="1">
      <c r="A163" s="31">
        <v>2</v>
      </c>
      <c r="B163" s="30">
        <v>1</v>
      </c>
      <c r="C163" s="25">
        <v>2</v>
      </c>
      <c r="D163" s="34" t="s">
        <v>279</v>
      </c>
      <c r="E163" s="34" t="s">
        <v>280</v>
      </c>
      <c r="F163" s="34" t="s">
        <v>281</v>
      </c>
      <c r="G163" s="35" t="s">
        <v>282</v>
      </c>
      <c r="H163" s="35" t="s">
        <v>282</v>
      </c>
      <c r="I163" s="35" t="s">
        <v>282</v>
      </c>
      <c r="J163" s="35" t="s">
        <v>282</v>
      </c>
      <c r="K163" s="30" t="s">
        <v>283</v>
      </c>
      <c r="L163" s="98">
        <v>3899313</v>
      </c>
      <c r="M163" s="175" t="s">
        <v>325</v>
      </c>
      <c r="N163" s="97" t="s">
        <v>409</v>
      </c>
      <c r="O163" s="34">
        <v>12</v>
      </c>
      <c r="P163" s="97" t="s">
        <v>428</v>
      </c>
      <c r="Q163" s="31">
        <v>0</v>
      </c>
      <c r="R163" s="30" t="s">
        <v>326</v>
      </c>
      <c r="S163" s="93" t="s">
        <v>128</v>
      </c>
      <c r="T163" s="94" t="s">
        <v>129</v>
      </c>
      <c r="U163" s="22"/>
      <c r="V163" s="21"/>
      <c r="W163" s="40"/>
      <c r="X163" s="80" t="str">
        <f t="shared" si="4"/>
        <v>212020100300000000000000038993131831210000000</v>
      </c>
      <c r="Y163" s="39">
        <f t="shared" si="5"/>
        <v>45</v>
      </c>
      <c r="Z163" s="301">
        <v>0</v>
      </c>
      <c r="AA163" s="318"/>
      <c r="AB163"/>
    </row>
    <row r="164" spans="1:30" ht="30">
      <c r="A164" s="31">
        <v>2</v>
      </c>
      <c r="B164" s="30">
        <v>1</v>
      </c>
      <c r="C164" s="25">
        <v>2</v>
      </c>
      <c r="D164" s="34" t="s">
        <v>279</v>
      </c>
      <c r="E164" s="34" t="s">
        <v>280</v>
      </c>
      <c r="F164" s="34" t="s">
        <v>281</v>
      </c>
      <c r="G164" s="35" t="s">
        <v>282</v>
      </c>
      <c r="H164" s="35" t="s">
        <v>282</v>
      </c>
      <c r="I164" s="35" t="s">
        <v>282</v>
      </c>
      <c r="J164" s="35" t="s">
        <v>282</v>
      </c>
      <c r="K164" s="30" t="s">
        <v>283</v>
      </c>
      <c r="L164" s="121">
        <v>3899313</v>
      </c>
      <c r="M164" s="174" t="s">
        <v>325</v>
      </c>
      <c r="N164" s="120">
        <v>1</v>
      </c>
      <c r="O164" s="34">
        <v>12</v>
      </c>
      <c r="P164" s="120">
        <v>230</v>
      </c>
      <c r="Q164" s="31">
        <v>0</v>
      </c>
      <c r="R164" s="30" t="s">
        <v>326</v>
      </c>
      <c r="S164" s="116" t="s">
        <v>128</v>
      </c>
      <c r="T164" s="117" t="s">
        <v>129</v>
      </c>
      <c r="U164" s="22"/>
      <c r="V164" s="21"/>
      <c r="W164" s="41"/>
      <c r="X164" s="103" t="str">
        <f t="shared" si="4"/>
        <v>212020100300000000000000038993131811223000000</v>
      </c>
      <c r="Y164" s="39">
        <f t="shared" si="5"/>
        <v>45</v>
      </c>
      <c r="Z164" s="306">
        <v>89250</v>
      </c>
      <c r="AA164" s="290" t="s">
        <v>429</v>
      </c>
    </row>
    <row r="165" spans="1:30" ht="30" customHeight="1">
      <c r="A165" s="31">
        <v>2</v>
      </c>
      <c r="B165" s="30">
        <v>1</v>
      </c>
      <c r="C165" s="25">
        <v>2</v>
      </c>
      <c r="D165" s="34" t="s">
        <v>279</v>
      </c>
      <c r="E165" s="34" t="s">
        <v>280</v>
      </c>
      <c r="F165" s="34" t="s">
        <v>281</v>
      </c>
      <c r="G165" s="35" t="s">
        <v>282</v>
      </c>
      <c r="H165" s="35" t="s">
        <v>282</v>
      </c>
      <c r="I165" s="35" t="s">
        <v>282</v>
      </c>
      <c r="J165" s="35" t="s">
        <v>282</v>
      </c>
      <c r="K165" s="30" t="s">
        <v>283</v>
      </c>
      <c r="L165" s="98">
        <v>3899302</v>
      </c>
      <c r="M165" s="175" t="s">
        <v>325</v>
      </c>
      <c r="N165" s="97" t="s">
        <v>409</v>
      </c>
      <c r="O165" s="34">
        <v>12</v>
      </c>
      <c r="P165" s="97" t="s">
        <v>428</v>
      </c>
      <c r="Q165" s="31">
        <v>0</v>
      </c>
      <c r="R165" s="30" t="s">
        <v>326</v>
      </c>
      <c r="S165" s="93" t="s">
        <v>464</v>
      </c>
      <c r="T165" s="94" t="s">
        <v>132</v>
      </c>
      <c r="U165" s="22"/>
      <c r="V165" s="21"/>
      <c r="W165" s="40"/>
      <c r="X165" s="80" t="str">
        <f t="shared" si="4"/>
        <v>212020100300000000000000038993021831210000000</v>
      </c>
      <c r="Y165" s="39">
        <f t="shared" si="5"/>
        <v>45</v>
      </c>
      <c r="Z165" s="301">
        <v>0</v>
      </c>
      <c r="AA165" s="318"/>
      <c r="AB165"/>
    </row>
    <row r="166" spans="1:30" ht="30">
      <c r="A166" s="31">
        <v>2</v>
      </c>
      <c r="B166" s="30">
        <v>1</v>
      </c>
      <c r="C166" s="25">
        <v>2</v>
      </c>
      <c r="D166" s="34" t="s">
        <v>279</v>
      </c>
      <c r="E166" s="34" t="s">
        <v>280</v>
      </c>
      <c r="F166" s="34" t="s">
        <v>281</v>
      </c>
      <c r="G166" s="35" t="s">
        <v>282</v>
      </c>
      <c r="H166" s="35" t="s">
        <v>282</v>
      </c>
      <c r="I166" s="35" t="s">
        <v>282</v>
      </c>
      <c r="J166" s="35" t="s">
        <v>282</v>
      </c>
      <c r="K166" s="30" t="s">
        <v>283</v>
      </c>
      <c r="L166" s="121">
        <v>3899302</v>
      </c>
      <c r="M166" s="174" t="s">
        <v>325</v>
      </c>
      <c r="N166" s="120">
        <v>1</v>
      </c>
      <c r="O166" s="34">
        <v>12</v>
      </c>
      <c r="P166" s="120">
        <v>230</v>
      </c>
      <c r="Q166" s="31">
        <v>0</v>
      </c>
      <c r="R166" s="30" t="s">
        <v>326</v>
      </c>
      <c r="S166" s="116" t="s">
        <v>131</v>
      </c>
      <c r="T166" s="117" t="s">
        <v>132</v>
      </c>
      <c r="U166" s="22"/>
      <c r="V166" s="21"/>
      <c r="W166" s="41"/>
      <c r="X166" s="103" t="str">
        <f t="shared" si="4"/>
        <v>212020100300000000000000038993021811223000000</v>
      </c>
      <c r="Y166" s="39">
        <f t="shared" si="5"/>
        <v>45</v>
      </c>
      <c r="Z166" s="306">
        <v>505740</v>
      </c>
      <c r="AA166" s="290" t="s">
        <v>429</v>
      </c>
    </row>
    <row r="167" spans="1:30" ht="30" customHeight="1">
      <c r="A167" s="31">
        <v>2</v>
      </c>
      <c r="B167" s="30">
        <v>1</v>
      </c>
      <c r="C167" s="25">
        <v>2</v>
      </c>
      <c r="D167" s="34" t="s">
        <v>279</v>
      </c>
      <c r="E167" s="34" t="s">
        <v>280</v>
      </c>
      <c r="F167" s="34" t="s">
        <v>281</v>
      </c>
      <c r="G167" s="35" t="s">
        <v>282</v>
      </c>
      <c r="H167" s="35" t="s">
        <v>282</v>
      </c>
      <c r="I167" s="35" t="s">
        <v>282</v>
      </c>
      <c r="J167" s="35" t="s">
        <v>282</v>
      </c>
      <c r="K167" s="30" t="s">
        <v>283</v>
      </c>
      <c r="L167" s="98">
        <v>3899314</v>
      </c>
      <c r="M167" s="175" t="s">
        <v>325</v>
      </c>
      <c r="N167" s="97" t="s">
        <v>409</v>
      </c>
      <c r="O167" s="34">
        <v>12</v>
      </c>
      <c r="P167" s="97" t="s">
        <v>428</v>
      </c>
      <c r="Q167" s="31">
        <v>0</v>
      </c>
      <c r="R167" s="30" t="s">
        <v>326</v>
      </c>
      <c r="S167" s="93" t="s">
        <v>134</v>
      </c>
      <c r="T167" s="94" t="s">
        <v>135</v>
      </c>
      <c r="U167" s="22"/>
      <c r="V167" s="21"/>
      <c r="W167" s="40"/>
      <c r="X167" s="80" t="str">
        <f t="shared" si="4"/>
        <v>212020100300000000000000038993141831210000000</v>
      </c>
      <c r="Y167" s="39">
        <f t="shared" si="5"/>
        <v>45</v>
      </c>
      <c r="Z167" s="301">
        <v>0</v>
      </c>
      <c r="AA167" s="318"/>
      <c r="AB167"/>
    </row>
    <row r="168" spans="1:30" ht="30">
      <c r="A168" s="31">
        <v>2</v>
      </c>
      <c r="B168" s="30">
        <v>1</v>
      </c>
      <c r="C168" s="25">
        <v>2</v>
      </c>
      <c r="D168" s="34" t="s">
        <v>279</v>
      </c>
      <c r="E168" s="34" t="s">
        <v>280</v>
      </c>
      <c r="F168" s="34" t="s">
        <v>281</v>
      </c>
      <c r="G168" s="35" t="s">
        <v>282</v>
      </c>
      <c r="H168" s="35" t="s">
        <v>282</v>
      </c>
      <c r="I168" s="35" t="s">
        <v>282</v>
      </c>
      <c r="J168" s="35" t="s">
        <v>282</v>
      </c>
      <c r="K168" s="30" t="s">
        <v>283</v>
      </c>
      <c r="L168" s="121">
        <v>3899314</v>
      </c>
      <c r="M168" s="174" t="s">
        <v>325</v>
      </c>
      <c r="N168" s="120">
        <v>1</v>
      </c>
      <c r="O168" s="34">
        <v>12</v>
      </c>
      <c r="P168" s="120">
        <v>230</v>
      </c>
      <c r="Q168" s="31">
        <v>0</v>
      </c>
      <c r="R168" s="30" t="s">
        <v>326</v>
      </c>
      <c r="S168" s="116" t="s">
        <v>134</v>
      </c>
      <c r="T168" s="117" t="s">
        <v>135</v>
      </c>
      <c r="U168" s="22"/>
      <c r="V168" s="21"/>
      <c r="W168" s="41"/>
      <c r="X168" s="103" t="str">
        <f t="shared" si="4"/>
        <v>212020100300000000000000038993141811223000000</v>
      </c>
      <c r="Y168" s="39">
        <f t="shared" si="5"/>
        <v>45</v>
      </c>
      <c r="Z168" s="306">
        <v>480000</v>
      </c>
      <c r="AA168" s="290" t="s">
        <v>429</v>
      </c>
    </row>
    <row r="169" spans="1:30" ht="30" customHeight="1">
      <c r="A169" s="31">
        <v>2</v>
      </c>
      <c r="B169" s="30">
        <v>1</v>
      </c>
      <c r="C169" s="25">
        <v>2</v>
      </c>
      <c r="D169" s="34" t="s">
        <v>279</v>
      </c>
      <c r="E169" s="34" t="s">
        <v>280</v>
      </c>
      <c r="F169" s="34" t="s">
        <v>281</v>
      </c>
      <c r="G169" s="35" t="s">
        <v>282</v>
      </c>
      <c r="H169" s="35" t="s">
        <v>282</v>
      </c>
      <c r="I169" s="35" t="s">
        <v>282</v>
      </c>
      <c r="J169" s="35" t="s">
        <v>282</v>
      </c>
      <c r="K169" s="30" t="s">
        <v>283</v>
      </c>
      <c r="L169" s="98">
        <v>3632005</v>
      </c>
      <c r="M169" s="175" t="s">
        <v>325</v>
      </c>
      <c r="N169" s="97" t="s">
        <v>409</v>
      </c>
      <c r="O169" s="34">
        <v>12</v>
      </c>
      <c r="P169" s="97" t="s">
        <v>428</v>
      </c>
      <c r="Q169" s="31">
        <v>0</v>
      </c>
      <c r="R169" s="30" t="s">
        <v>326</v>
      </c>
      <c r="S169" s="93" t="s">
        <v>465</v>
      </c>
      <c r="T169" s="94" t="s">
        <v>466</v>
      </c>
      <c r="U169" s="22"/>
      <c r="V169" s="21"/>
      <c r="W169" s="40"/>
      <c r="X169" s="80" t="str">
        <f t="shared" si="4"/>
        <v>212020100300000000000000036320051831210000000</v>
      </c>
      <c r="Y169" s="39">
        <f t="shared" si="5"/>
        <v>45</v>
      </c>
      <c r="Z169" s="301">
        <v>0</v>
      </c>
      <c r="AA169" s="318"/>
      <c r="AB169"/>
    </row>
    <row r="170" spans="1:30" ht="30" customHeight="1">
      <c r="A170" s="31">
        <v>2</v>
      </c>
      <c r="B170" s="30">
        <v>1</v>
      </c>
      <c r="C170" s="25">
        <v>2</v>
      </c>
      <c r="D170" s="34" t="s">
        <v>279</v>
      </c>
      <c r="E170" s="34" t="s">
        <v>280</v>
      </c>
      <c r="F170" s="34" t="s">
        <v>281</v>
      </c>
      <c r="G170" s="35" t="s">
        <v>282</v>
      </c>
      <c r="H170" s="35" t="s">
        <v>282</v>
      </c>
      <c r="I170" s="35" t="s">
        <v>282</v>
      </c>
      <c r="J170" s="35" t="s">
        <v>282</v>
      </c>
      <c r="K170" s="30" t="s">
        <v>283</v>
      </c>
      <c r="L170" s="121">
        <v>3632005</v>
      </c>
      <c r="M170" s="174" t="s">
        <v>325</v>
      </c>
      <c r="N170" s="120">
        <v>1</v>
      </c>
      <c r="O170" s="34">
        <v>12</v>
      </c>
      <c r="P170" s="120">
        <v>230</v>
      </c>
      <c r="Q170" s="31">
        <v>0</v>
      </c>
      <c r="R170" s="30" t="s">
        <v>326</v>
      </c>
      <c r="S170" s="116" t="s">
        <v>465</v>
      </c>
      <c r="T170" s="117" t="s">
        <v>466</v>
      </c>
      <c r="U170" s="22"/>
      <c r="V170" s="21"/>
      <c r="W170" s="41"/>
      <c r="X170" s="103" t="str">
        <f t="shared" si="4"/>
        <v>212020100300000000000000036320051811223000000</v>
      </c>
      <c r="Y170" s="39">
        <f t="shared" si="5"/>
        <v>45</v>
      </c>
      <c r="Z170" s="306">
        <v>0</v>
      </c>
      <c r="AA170" s="27"/>
      <c r="AB170"/>
    </row>
    <row r="171" spans="1:30" ht="30" customHeight="1">
      <c r="A171" s="31">
        <v>2</v>
      </c>
      <c r="B171" s="30">
        <v>1</v>
      </c>
      <c r="C171" s="25">
        <v>2</v>
      </c>
      <c r="D171" s="34" t="s">
        <v>279</v>
      </c>
      <c r="E171" s="34" t="s">
        <v>280</v>
      </c>
      <c r="F171" s="34" t="s">
        <v>281</v>
      </c>
      <c r="G171" s="35" t="s">
        <v>282</v>
      </c>
      <c r="H171" s="35" t="s">
        <v>282</v>
      </c>
      <c r="I171" s="35" t="s">
        <v>282</v>
      </c>
      <c r="J171" s="35" t="s">
        <v>282</v>
      </c>
      <c r="K171" s="30" t="s">
        <v>283</v>
      </c>
      <c r="L171" s="98">
        <v>3532101</v>
      </c>
      <c r="M171" s="175" t="s">
        <v>325</v>
      </c>
      <c r="N171" s="97" t="s">
        <v>409</v>
      </c>
      <c r="O171" s="34">
        <v>12</v>
      </c>
      <c r="P171" s="97" t="s">
        <v>428</v>
      </c>
      <c r="Q171" s="31">
        <v>0</v>
      </c>
      <c r="R171" s="30" t="s">
        <v>326</v>
      </c>
      <c r="S171" s="93" t="s">
        <v>137</v>
      </c>
      <c r="T171" s="94" t="s">
        <v>138</v>
      </c>
      <c r="U171" s="22"/>
      <c r="V171" s="21"/>
      <c r="W171" s="40"/>
      <c r="X171" s="80" t="str">
        <f t="shared" si="4"/>
        <v>212020100300000000000000035321011831210000000</v>
      </c>
      <c r="Y171" s="39">
        <f t="shared" si="5"/>
        <v>45</v>
      </c>
      <c r="Z171" s="301">
        <v>0</v>
      </c>
      <c r="AA171" s="318"/>
      <c r="AB171"/>
    </row>
    <row r="172" spans="1:30" ht="30">
      <c r="A172" s="31">
        <v>2</v>
      </c>
      <c r="B172" s="30">
        <v>1</v>
      </c>
      <c r="C172" s="25">
        <v>2</v>
      </c>
      <c r="D172" s="34" t="s">
        <v>279</v>
      </c>
      <c r="E172" s="34" t="s">
        <v>280</v>
      </c>
      <c r="F172" s="34" t="s">
        <v>281</v>
      </c>
      <c r="G172" s="35" t="s">
        <v>282</v>
      </c>
      <c r="H172" s="35" t="s">
        <v>282</v>
      </c>
      <c r="I172" s="35" t="s">
        <v>282</v>
      </c>
      <c r="J172" s="35" t="s">
        <v>282</v>
      </c>
      <c r="K172" s="30" t="s">
        <v>283</v>
      </c>
      <c r="L172" s="121">
        <v>3532101</v>
      </c>
      <c r="M172" s="174" t="s">
        <v>325</v>
      </c>
      <c r="N172" s="120">
        <v>1</v>
      </c>
      <c r="O172" s="34">
        <v>12</v>
      </c>
      <c r="P172" s="120">
        <v>230</v>
      </c>
      <c r="Q172" s="31">
        <v>0</v>
      </c>
      <c r="R172" s="30" t="s">
        <v>326</v>
      </c>
      <c r="S172" s="116" t="s">
        <v>137</v>
      </c>
      <c r="T172" s="117" t="s">
        <v>138</v>
      </c>
      <c r="U172" s="22"/>
      <c r="V172" s="21"/>
      <c r="W172" s="41"/>
      <c r="X172" s="103" t="str">
        <f t="shared" si="4"/>
        <v>212020100300000000000000035321011811223000000</v>
      </c>
      <c r="Y172" s="39">
        <f t="shared" si="5"/>
        <v>45</v>
      </c>
      <c r="Z172" s="306">
        <v>118750</v>
      </c>
      <c r="AA172" s="290" t="s">
        <v>429</v>
      </c>
    </row>
    <row r="173" spans="1:30" ht="30" customHeight="1">
      <c r="A173" s="31">
        <v>2</v>
      </c>
      <c r="B173" s="30">
        <v>1</v>
      </c>
      <c r="C173" s="25">
        <v>2</v>
      </c>
      <c r="D173" s="34" t="s">
        <v>279</v>
      </c>
      <c r="E173" s="34" t="s">
        <v>280</v>
      </c>
      <c r="F173" s="34" t="s">
        <v>334</v>
      </c>
      <c r="G173" s="35" t="s">
        <v>282</v>
      </c>
      <c r="H173" s="35" t="s">
        <v>282</v>
      </c>
      <c r="I173" s="35" t="s">
        <v>282</v>
      </c>
      <c r="J173" s="35" t="s">
        <v>282</v>
      </c>
      <c r="K173" s="30" t="s">
        <v>283</v>
      </c>
      <c r="L173" s="98">
        <v>4291231</v>
      </c>
      <c r="M173" s="175" t="s">
        <v>325</v>
      </c>
      <c r="N173" s="97" t="s">
        <v>409</v>
      </c>
      <c r="O173" s="34">
        <v>12</v>
      </c>
      <c r="P173" s="97" t="s">
        <v>428</v>
      </c>
      <c r="Q173" s="31">
        <v>0</v>
      </c>
      <c r="R173" s="30" t="s">
        <v>326</v>
      </c>
      <c r="S173" s="93" t="s">
        <v>140</v>
      </c>
      <c r="T173" s="94" t="s">
        <v>141</v>
      </c>
      <c r="U173" s="22"/>
      <c r="V173" s="21"/>
      <c r="W173" s="40"/>
      <c r="X173" s="80" t="str">
        <f t="shared" si="4"/>
        <v>212020100400000000000000042912311831210000000</v>
      </c>
      <c r="Y173" s="39">
        <f t="shared" si="5"/>
        <v>45</v>
      </c>
      <c r="Z173" s="301">
        <v>0</v>
      </c>
      <c r="AA173" s="318"/>
      <c r="AB173"/>
    </row>
    <row r="174" spans="1:30" ht="30">
      <c r="A174" s="31">
        <v>2</v>
      </c>
      <c r="B174" s="30">
        <v>1</v>
      </c>
      <c r="C174" s="25">
        <v>2</v>
      </c>
      <c r="D174" s="34" t="s">
        <v>279</v>
      </c>
      <c r="E174" s="34" t="s">
        <v>280</v>
      </c>
      <c r="F174" s="34" t="s">
        <v>334</v>
      </c>
      <c r="G174" s="35" t="s">
        <v>282</v>
      </c>
      <c r="H174" s="35" t="s">
        <v>282</v>
      </c>
      <c r="I174" s="35" t="s">
        <v>282</v>
      </c>
      <c r="J174" s="35" t="s">
        <v>282</v>
      </c>
      <c r="K174" s="30" t="s">
        <v>283</v>
      </c>
      <c r="L174" s="121">
        <v>4291231</v>
      </c>
      <c r="M174" s="174" t="s">
        <v>325</v>
      </c>
      <c r="N174" s="120">
        <v>1</v>
      </c>
      <c r="O174" s="34">
        <v>12</v>
      </c>
      <c r="P174" s="120">
        <v>230</v>
      </c>
      <c r="Q174" s="31">
        <v>0</v>
      </c>
      <c r="R174" s="30" t="s">
        <v>326</v>
      </c>
      <c r="S174" s="116" t="s">
        <v>140</v>
      </c>
      <c r="T174" s="117" t="s">
        <v>141</v>
      </c>
      <c r="U174" s="22"/>
      <c r="V174" s="21"/>
      <c r="W174" s="41"/>
      <c r="X174" s="103" t="str">
        <f t="shared" si="4"/>
        <v>212020100400000000000000042912311811223000000</v>
      </c>
      <c r="Y174" s="39">
        <f t="shared" si="5"/>
        <v>45</v>
      </c>
      <c r="Z174" s="306">
        <v>406980</v>
      </c>
      <c r="AA174" s="290" t="s">
        <v>429</v>
      </c>
    </row>
    <row r="175" spans="1:30" ht="30" customHeight="1">
      <c r="A175" s="31">
        <v>2</v>
      </c>
      <c r="B175" s="30">
        <v>1</v>
      </c>
      <c r="C175" s="25">
        <v>2</v>
      </c>
      <c r="D175" s="34" t="s">
        <v>279</v>
      </c>
      <c r="E175" s="34" t="s">
        <v>280</v>
      </c>
      <c r="F175" s="34" t="s">
        <v>375</v>
      </c>
      <c r="G175" s="35" t="s">
        <v>282</v>
      </c>
      <c r="H175" s="35" t="s">
        <v>282</v>
      </c>
      <c r="I175" s="35" t="s">
        <v>282</v>
      </c>
      <c r="J175" s="35" t="s">
        <v>282</v>
      </c>
      <c r="K175" s="30" t="s">
        <v>283</v>
      </c>
      <c r="L175" s="98">
        <v>2824401</v>
      </c>
      <c r="M175" s="175" t="s">
        <v>325</v>
      </c>
      <c r="N175" s="97" t="s">
        <v>409</v>
      </c>
      <c r="O175" s="34">
        <v>12</v>
      </c>
      <c r="P175" s="97" t="s">
        <v>428</v>
      </c>
      <c r="Q175" s="31">
        <v>0</v>
      </c>
      <c r="R175" s="30" t="s">
        <v>326</v>
      </c>
      <c r="S175" s="93" t="s">
        <v>467</v>
      </c>
      <c r="T175" s="94" t="s">
        <v>468</v>
      </c>
      <c r="U175" s="22"/>
      <c r="V175" s="21"/>
      <c r="W175" s="40"/>
      <c r="X175" s="80" t="str">
        <f t="shared" si="4"/>
        <v>212020100200000000000000028244011831210000000</v>
      </c>
      <c r="Y175" s="39">
        <f t="shared" si="5"/>
        <v>45</v>
      </c>
      <c r="Z175" s="301">
        <v>0</v>
      </c>
      <c r="AA175" s="318"/>
      <c r="AB175"/>
    </row>
    <row r="176" spans="1:30" ht="30" customHeight="1">
      <c r="A176" s="31">
        <v>2</v>
      </c>
      <c r="B176" s="30">
        <v>1</v>
      </c>
      <c r="C176" s="25">
        <v>2</v>
      </c>
      <c r="D176" s="34" t="s">
        <v>279</v>
      </c>
      <c r="E176" s="34" t="s">
        <v>280</v>
      </c>
      <c r="F176" s="34" t="s">
        <v>375</v>
      </c>
      <c r="G176" s="35" t="s">
        <v>282</v>
      </c>
      <c r="H176" s="35" t="s">
        <v>282</v>
      </c>
      <c r="I176" s="35" t="s">
        <v>282</v>
      </c>
      <c r="J176" s="35" t="s">
        <v>282</v>
      </c>
      <c r="K176" s="30" t="s">
        <v>283</v>
      </c>
      <c r="L176" s="121">
        <v>2824401</v>
      </c>
      <c r="M176" s="174" t="s">
        <v>325</v>
      </c>
      <c r="N176" s="120">
        <v>1</v>
      </c>
      <c r="O176" s="34">
        <v>12</v>
      </c>
      <c r="P176" s="120">
        <v>230</v>
      </c>
      <c r="Q176" s="31">
        <v>0</v>
      </c>
      <c r="R176" s="30" t="s">
        <v>326</v>
      </c>
      <c r="S176" s="116" t="s">
        <v>467</v>
      </c>
      <c r="T176" s="117" t="s">
        <v>468</v>
      </c>
      <c r="U176" s="22"/>
      <c r="V176" s="21"/>
      <c r="W176" s="41"/>
      <c r="X176" s="103" t="str">
        <f t="shared" si="4"/>
        <v>212020100200000000000000028244011811223000000</v>
      </c>
      <c r="Y176" s="39">
        <f t="shared" si="5"/>
        <v>45</v>
      </c>
      <c r="Z176" s="306">
        <v>0</v>
      </c>
      <c r="AA176" s="27"/>
      <c r="AB176"/>
    </row>
    <row r="177" spans="1:28" ht="30" customHeight="1">
      <c r="A177" s="31">
        <v>2</v>
      </c>
      <c r="B177" s="30">
        <v>1</v>
      </c>
      <c r="C177" s="25">
        <v>2</v>
      </c>
      <c r="D177" s="34" t="s">
        <v>279</v>
      </c>
      <c r="E177" s="34" t="s">
        <v>280</v>
      </c>
      <c r="F177" s="34" t="s">
        <v>281</v>
      </c>
      <c r="G177" s="35" t="s">
        <v>282</v>
      </c>
      <c r="H177" s="35" t="s">
        <v>282</v>
      </c>
      <c r="I177" s="35" t="s">
        <v>282</v>
      </c>
      <c r="J177" s="35" t="s">
        <v>282</v>
      </c>
      <c r="K177" s="30" t="s">
        <v>283</v>
      </c>
      <c r="L177" s="98">
        <v>3532101</v>
      </c>
      <c r="M177" s="175" t="s">
        <v>325</v>
      </c>
      <c r="N177" s="97" t="s">
        <v>409</v>
      </c>
      <c r="O177" s="34">
        <v>12</v>
      </c>
      <c r="P177" s="97" t="s">
        <v>428</v>
      </c>
      <c r="Q177" s="31">
        <v>0</v>
      </c>
      <c r="R177" s="30" t="s">
        <v>326</v>
      </c>
      <c r="S177" s="93" t="s">
        <v>469</v>
      </c>
      <c r="T177" s="94" t="s">
        <v>470</v>
      </c>
      <c r="U177" s="22"/>
      <c r="V177" s="21"/>
      <c r="W177" s="40"/>
      <c r="X177" s="80" t="str">
        <f t="shared" si="4"/>
        <v>212020100300000000000000035321011831210000000</v>
      </c>
      <c r="Y177" s="39">
        <f t="shared" si="5"/>
        <v>45</v>
      </c>
      <c r="Z177" s="301">
        <v>0</v>
      </c>
      <c r="AA177" s="318"/>
      <c r="AB177"/>
    </row>
    <row r="178" spans="1:28" ht="30" customHeight="1">
      <c r="A178" s="31">
        <v>2</v>
      </c>
      <c r="B178" s="30">
        <v>1</v>
      </c>
      <c r="C178" s="25">
        <v>2</v>
      </c>
      <c r="D178" s="34" t="s">
        <v>279</v>
      </c>
      <c r="E178" s="34" t="s">
        <v>280</v>
      </c>
      <c r="F178" s="34" t="s">
        <v>281</v>
      </c>
      <c r="G178" s="35" t="s">
        <v>282</v>
      </c>
      <c r="H178" s="35" t="s">
        <v>282</v>
      </c>
      <c r="I178" s="35" t="s">
        <v>282</v>
      </c>
      <c r="J178" s="35" t="s">
        <v>282</v>
      </c>
      <c r="K178" s="30" t="s">
        <v>283</v>
      </c>
      <c r="L178" s="121">
        <v>3532101</v>
      </c>
      <c r="M178" s="174" t="s">
        <v>325</v>
      </c>
      <c r="N178" s="120">
        <v>1</v>
      </c>
      <c r="O178" s="34">
        <v>12</v>
      </c>
      <c r="P178" s="120">
        <v>230</v>
      </c>
      <c r="Q178" s="31">
        <v>0</v>
      </c>
      <c r="R178" s="30" t="s">
        <v>326</v>
      </c>
      <c r="S178" s="116" t="s">
        <v>469</v>
      </c>
      <c r="T178" s="117" t="s">
        <v>470</v>
      </c>
      <c r="U178" s="22"/>
      <c r="V178" s="21"/>
      <c r="W178" s="41"/>
      <c r="X178" s="103" t="str">
        <f t="shared" si="4"/>
        <v>212020100300000000000000035321011811223000000</v>
      </c>
      <c r="Y178" s="39">
        <f t="shared" si="5"/>
        <v>45</v>
      </c>
      <c r="Z178" s="306">
        <v>0</v>
      </c>
      <c r="AA178" s="27"/>
      <c r="AB178"/>
    </row>
    <row r="179" spans="1:28" ht="30" customHeight="1">
      <c r="A179" s="31">
        <v>2</v>
      </c>
      <c r="B179" s="30">
        <v>1</v>
      </c>
      <c r="C179" s="25">
        <v>2</v>
      </c>
      <c r="D179" s="34" t="s">
        <v>279</v>
      </c>
      <c r="E179" s="34" t="s">
        <v>280</v>
      </c>
      <c r="F179" s="34" t="s">
        <v>281</v>
      </c>
      <c r="G179" s="35" t="s">
        <v>282</v>
      </c>
      <c r="H179" s="35" t="s">
        <v>282</v>
      </c>
      <c r="I179" s="35" t="s">
        <v>282</v>
      </c>
      <c r="J179" s="35" t="s">
        <v>282</v>
      </c>
      <c r="K179" s="30" t="s">
        <v>283</v>
      </c>
      <c r="L179" s="98">
        <v>3532102</v>
      </c>
      <c r="M179" s="175" t="s">
        <v>325</v>
      </c>
      <c r="N179" s="97" t="s">
        <v>409</v>
      </c>
      <c r="O179" s="34">
        <v>12</v>
      </c>
      <c r="P179" s="97" t="s">
        <v>428</v>
      </c>
      <c r="Q179" s="31">
        <v>0</v>
      </c>
      <c r="R179" s="30" t="s">
        <v>326</v>
      </c>
      <c r="S179" s="93" t="s">
        <v>471</v>
      </c>
      <c r="T179" s="94" t="s">
        <v>472</v>
      </c>
      <c r="U179" s="22"/>
      <c r="V179" s="21"/>
      <c r="W179" s="40"/>
      <c r="X179" s="80" t="str">
        <f t="shared" si="4"/>
        <v>212020100300000000000000035321021831210000000</v>
      </c>
      <c r="Y179" s="39">
        <f t="shared" si="5"/>
        <v>45</v>
      </c>
      <c r="Z179" s="301">
        <v>0</v>
      </c>
      <c r="AA179" s="318"/>
      <c r="AB179"/>
    </row>
    <row r="180" spans="1:28" ht="30" customHeight="1">
      <c r="A180" s="31">
        <v>2</v>
      </c>
      <c r="B180" s="30">
        <v>1</v>
      </c>
      <c r="C180" s="25">
        <v>2</v>
      </c>
      <c r="D180" s="34" t="s">
        <v>279</v>
      </c>
      <c r="E180" s="34" t="s">
        <v>280</v>
      </c>
      <c r="F180" s="34" t="s">
        <v>281</v>
      </c>
      <c r="G180" s="35" t="s">
        <v>282</v>
      </c>
      <c r="H180" s="35" t="s">
        <v>282</v>
      </c>
      <c r="I180" s="35" t="s">
        <v>282</v>
      </c>
      <c r="J180" s="35" t="s">
        <v>282</v>
      </c>
      <c r="K180" s="30" t="s">
        <v>283</v>
      </c>
      <c r="L180" s="121">
        <v>3532102</v>
      </c>
      <c r="M180" s="174" t="s">
        <v>325</v>
      </c>
      <c r="N180" s="120">
        <v>1</v>
      </c>
      <c r="O180" s="34">
        <v>12</v>
      </c>
      <c r="P180" s="120">
        <v>230</v>
      </c>
      <c r="Q180" s="31">
        <v>0</v>
      </c>
      <c r="R180" s="30" t="s">
        <v>326</v>
      </c>
      <c r="S180" s="116" t="s">
        <v>471</v>
      </c>
      <c r="T180" s="117" t="s">
        <v>472</v>
      </c>
      <c r="U180" s="22"/>
      <c r="V180" s="21"/>
      <c r="W180" s="41"/>
      <c r="X180" s="103" t="str">
        <f t="shared" si="4"/>
        <v>212020100300000000000000035321021811223000000</v>
      </c>
      <c r="Y180" s="39">
        <f t="shared" si="5"/>
        <v>45</v>
      </c>
      <c r="Z180" s="306">
        <v>0</v>
      </c>
      <c r="AA180" s="27"/>
      <c r="AB180"/>
    </row>
    <row r="181" spans="1:28" ht="30" customHeight="1">
      <c r="A181" s="31">
        <v>2</v>
      </c>
      <c r="B181" s="30">
        <v>1</v>
      </c>
      <c r="C181" s="25">
        <v>2</v>
      </c>
      <c r="D181" s="34" t="s">
        <v>279</v>
      </c>
      <c r="E181" s="34" t="s">
        <v>280</v>
      </c>
      <c r="F181" s="34" t="s">
        <v>281</v>
      </c>
      <c r="G181" s="35" t="s">
        <v>282</v>
      </c>
      <c r="H181" s="35" t="s">
        <v>282</v>
      </c>
      <c r="I181" s="35" t="s">
        <v>282</v>
      </c>
      <c r="J181" s="35" t="s">
        <v>282</v>
      </c>
      <c r="K181" s="30" t="s">
        <v>283</v>
      </c>
      <c r="L181" s="98">
        <v>3532103</v>
      </c>
      <c r="M181" s="175" t="s">
        <v>325</v>
      </c>
      <c r="N181" s="97" t="s">
        <v>409</v>
      </c>
      <c r="O181" s="34">
        <v>12</v>
      </c>
      <c r="P181" s="97" t="s">
        <v>428</v>
      </c>
      <c r="Q181" s="31">
        <v>0</v>
      </c>
      <c r="R181" s="30" t="s">
        <v>326</v>
      </c>
      <c r="S181" s="93" t="s">
        <v>473</v>
      </c>
      <c r="T181" s="94" t="s">
        <v>474</v>
      </c>
      <c r="U181" s="22"/>
      <c r="V181" s="21"/>
      <c r="W181" s="40"/>
      <c r="X181" s="80" t="str">
        <f t="shared" si="4"/>
        <v>212020100300000000000000035321031831210000000</v>
      </c>
      <c r="Y181" s="39">
        <f t="shared" si="5"/>
        <v>45</v>
      </c>
      <c r="Z181" s="301">
        <v>0</v>
      </c>
      <c r="AA181" s="318"/>
      <c r="AB181"/>
    </row>
    <row r="182" spans="1:28" ht="30" customHeight="1">
      <c r="A182" s="31">
        <v>2</v>
      </c>
      <c r="B182" s="30">
        <v>1</v>
      </c>
      <c r="C182" s="25">
        <v>2</v>
      </c>
      <c r="D182" s="34" t="s">
        <v>279</v>
      </c>
      <c r="E182" s="34" t="s">
        <v>280</v>
      </c>
      <c r="F182" s="34" t="s">
        <v>281</v>
      </c>
      <c r="G182" s="35" t="s">
        <v>282</v>
      </c>
      <c r="H182" s="35" t="s">
        <v>282</v>
      </c>
      <c r="I182" s="35" t="s">
        <v>282</v>
      </c>
      <c r="J182" s="35" t="s">
        <v>282</v>
      </c>
      <c r="K182" s="30" t="s">
        <v>283</v>
      </c>
      <c r="L182" s="121">
        <v>3532103</v>
      </c>
      <c r="M182" s="174" t="s">
        <v>325</v>
      </c>
      <c r="N182" s="120">
        <v>1</v>
      </c>
      <c r="O182" s="34">
        <v>12</v>
      </c>
      <c r="P182" s="120">
        <v>230</v>
      </c>
      <c r="Q182" s="31">
        <v>0</v>
      </c>
      <c r="R182" s="30" t="s">
        <v>326</v>
      </c>
      <c r="S182" s="116" t="s">
        <v>473</v>
      </c>
      <c r="T182" s="117" t="s">
        <v>474</v>
      </c>
      <c r="U182" s="22"/>
      <c r="V182" s="21"/>
      <c r="W182" s="41"/>
      <c r="X182" s="103" t="str">
        <f t="shared" si="4"/>
        <v>212020100300000000000000035321031811223000000</v>
      </c>
      <c r="Y182" s="39">
        <f t="shared" si="5"/>
        <v>45</v>
      </c>
      <c r="Z182" s="306">
        <v>0</v>
      </c>
      <c r="AA182" s="27"/>
      <c r="AB182"/>
    </row>
    <row r="183" spans="1:28" ht="30" customHeight="1">
      <c r="A183" s="31">
        <v>2</v>
      </c>
      <c r="B183" s="30">
        <v>1</v>
      </c>
      <c r="C183" s="25">
        <v>2</v>
      </c>
      <c r="D183" s="34" t="s">
        <v>279</v>
      </c>
      <c r="E183" s="34" t="s">
        <v>280</v>
      </c>
      <c r="F183" s="34" t="s">
        <v>281</v>
      </c>
      <c r="G183" s="35" t="s">
        <v>282</v>
      </c>
      <c r="H183" s="35" t="s">
        <v>282</v>
      </c>
      <c r="I183" s="35" t="s">
        <v>282</v>
      </c>
      <c r="J183" s="35" t="s">
        <v>282</v>
      </c>
      <c r="K183" s="30" t="s">
        <v>283</v>
      </c>
      <c r="L183" s="98">
        <v>3219302</v>
      </c>
      <c r="M183" s="175" t="s">
        <v>325</v>
      </c>
      <c r="N183" s="97" t="s">
        <v>409</v>
      </c>
      <c r="O183" s="34">
        <v>12</v>
      </c>
      <c r="P183" s="97" t="s">
        <v>428</v>
      </c>
      <c r="Q183" s="31">
        <v>0</v>
      </c>
      <c r="R183" s="30" t="s">
        <v>326</v>
      </c>
      <c r="S183" s="93" t="s">
        <v>143</v>
      </c>
      <c r="T183" s="94" t="s">
        <v>144</v>
      </c>
      <c r="U183" s="22"/>
      <c r="V183" s="21"/>
      <c r="W183" s="40"/>
      <c r="X183" s="80" t="str">
        <f t="shared" si="4"/>
        <v>212020100300000000000000032193021831210000000</v>
      </c>
      <c r="Y183" s="39">
        <f t="shared" si="5"/>
        <v>45</v>
      </c>
      <c r="Z183" s="301">
        <v>0</v>
      </c>
      <c r="AA183" s="318"/>
      <c r="AB183"/>
    </row>
    <row r="184" spans="1:28" ht="30">
      <c r="A184" s="31">
        <v>2</v>
      </c>
      <c r="B184" s="30">
        <v>1</v>
      </c>
      <c r="C184" s="25">
        <v>2</v>
      </c>
      <c r="D184" s="34" t="s">
        <v>279</v>
      </c>
      <c r="E184" s="34" t="s">
        <v>280</v>
      </c>
      <c r="F184" s="34" t="s">
        <v>281</v>
      </c>
      <c r="G184" s="35" t="s">
        <v>282</v>
      </c>
      <c r="H184" s="35" t="s">
        <v>282</v>
      </c>
      <c r="I184" s="35" t="s">
        <v>282</v>
      </c>
      <c r="J184" s="35" t="s">
        <v>282</v>
      </c>
      <c r="K184" s="30" t="s">
        <v>283</v>
      </c>
      <c r="L184" s="121">
        <v>3219302</v>
      </c>
      <c r="M184" s="174" t="s">
        <v>325</v>
      </c>
      <c r="N184" s="120">
        <v>1</v>
      </c>
      <c r="O184" s="34">
        <v>12</v>
      </c>
      <c r="P184" s="120">
        <v>230</v>
      </c>
      <c r="Q184" s="31">
        <v>0</v>
      </c>
      <c r="R184" s="30" t="s">
        <v>326</v>
      </c>
      <c r="S184" s="116" t="s">
        <v>143</v>
      </c>
      <c r="T184" s="117" t="s">
        <v>144</v>
      </c>
      <c r="U184" s="22"/>
      <c r="V184" s="21"/>
      <c r="W184" s="41"/>
      <c r="X184" s="103" t="str">
        <f t="shared" si="4"/>
        <v>212020100300000000000000032193021811223000000</v>
      </c>
      <c r="Y184" s="39">
        <f t="shared" si="5"/>
        <v>45</v>
      </c>
      <c r="Z184" s="306">
        <v>2570400</v>
      </c>
      <c r="AA184" s="290" t="s">
        <v>429</v>
      </c>
    </row>
    <row r="185" spans="1:28" ht="30" customHeight="1">
      <c r="A185" s="31">
        <v>2</v>
      </c>
      <c r="B185" s="30">
        <v>1</v>
      </c>
      <c r="C185" s="25">
        <v>2</v>
      </c>
      <c r="D185" s="34" t="s">
        <v>279</v>
      </c>
      <c r="E185" s="34" t="s">
        <v>280</v>
      </c>
      <c r="F185" s="34" t="s">
        <v>281</v>
      </c>
      <c r="G185" s="35" t="s">
        <v>282</v>
      </c>
      <c r="H185" s="35" t="s">
        <v>282</v>
      </c>
      <c r="I185" s="35" t="s">
        <v>282</v>
      </c>
      <c r="J185" s="35" t="s">
        <v>282</v>
      </c>
      <c r="K185" s="30" t="s">
        <v>283</v>
      </c>
      <c r="L185" s="98">
        <v>3219305</v>
      </c>
      <c r="M185" s="175" t="s">
        <v>325</v>
      </c>
      <c r="N185" s="97" t="s">
        <v>409</v>
      </c>
      <c r="O185" s="34">
        <v>12</v>
      </c>
      <c r="P185" s="97" t="s">
        <v>428</v>
      </c>
      <c r="Q185" s="31">
        <v>0</v>
      </c>
      <c r="R185" s="30" t="s">
        <v>326</v>
      </c>
      <c r="S185" s="93" t="s">
        <v>475</v>
      </c>
      <c r="T185" s="94" t="s">
        <v>476</v>
      </c>
      <c r="U185" s="22"/>
      <c r="V185" s="21"/>
      <c r="W185" s="40"/>
      <c r="X185" s="80" t="str">
        <f t="shared" si="4"/>
        <v>212020100300000000000000032193051831210000000</v>
      </c>
      <c r="Y185" s="39">
        <f t="shared" si="5"/>
        <v>45</v>
      </c>
      <c r="Z185" s="301">
        <v>0</v>
      </c>
      <c r="AA185" s="318"/>
      <c r="AB185"/>
    </row>
    <row r="186" spans="1:28" ht="30" customHeight="1">
      <c r="A186" s="31">
        <v>2</v>
      </c>
      <c r="B186" s="30">
        <v>1</v>
      </c>
      <c r="C186" s="25">
        <v>2</v>
      </c>
      <c r="D186" s="34" t="s">
        <v>279</v>
      </c>
      <c r="E186" s="34" t="s">
        <v>280</v>
      </c>
      <c r="F186" s="34" t="s">
        <v>281</v>
      </c>
      <c r="G186" s="35" t="s">
        <v>282</v>
      </c>
      <c r="H186" s="35" t="s">
        <v>282</v>
      </c>
      <c r="I186" s="35" t="s">
        <v>282</v>
      </c>
      <c r="J186" s="35" t="s">
        <v>282</v>
      </c>
      <c r="K186" s="30" t="s">
        <v>283</v>
      </c>
      <c r="L186" s="121">
        <v>3219305</v>
      </c>
      <c r="M186" s="174" t="s">
        <v>325</v>
      </c>
      <c r="N186" s="120">
        <v>1</v>
      </c>
      <c r="O186" s="34">
        <v>12</v>
      </c>
      <c r="P186" s="120">
        <v>230</v>
      </c>
      <c r="Q186" s="31">
        <v>0</v>
      </c>
      <c r="R186" s="30" t="s">
        <v>326</v>
      </c>
      <c r="S186" s="116" t="s">
        <v>475</v>
      </c>
      <c r="T186" s="117" t="s">
        <v>476</v>
      </c>
      <c r="U186" s="22"/>
      <c r="V186" s="21"/>
      <c r="W186" s="41"/>
      <c r="X186" s="103" t="str">
        <f t="shared" si="4"/>
        <v>212020100300000000000000032193051811223000000</v>
      </c>
      <c r="Y186" s="39">
        <f t="shared" si="5"/>
        <v>45</v>
      </c>
      <c r="Z186" s="306">
        <v>0</v>
      </c>
      <c r="AA186" s="27"/>
      <c r="AB186"/>
    </row>
    <row r="187" spans="1:28" ht="30" customHeight="1">
      <c r="A187" s="31">
        <v>2</v>
      </c>
      <c r="B187" s="30">
        <v>1</v>
      </c>
      <c r="C187" s="25">
        <v>2</v>
      </c>
      <c r="D187" s="34" t="s">
        <v>279</v>
      </c>
      <c r="E187" s="34" t="s">
        <v>280</v>
      </c>
      <c r="F187" s="34" t="s">
        <v>281</v>
      </c>
      <c r="G187" s="35" t="s">
        <v>282</v>
      </c>
      <c r="H187" s="35" t="s">
        <v>282</v>
      </c>
      <c r="I187" s="35" t="s">
        <v>282</v>
      </c>
      <c r="J187" s="35" t="s">
        <v>282</v>
      </c>
      <c r="K187" s="30" t="s">
        <v>283</v>
      </c>
      <c r="L187" s="98">
        <v>3219304</v>
      </c>
      <c r="M187" s="175" t="s">
        <v>325</v>
      </c>
      <c r="N187" s="97" t="s">
        <v>409</v>
      </c>
      <c r="O187" s="34">
        <v>12</v>
      </c>
      <c r="P187" s="97" t="s">
        <v>428</v>
      </c>
      <c r="Q187" s="31">
        <v>0</v>
      </c>
      <c r="R187" s="30" t="s">
        <v>326</v>
      </c>
      <c r="S187" s="93" t="s">
        <v>477</v>
      </c>
      <c r="T187" s="94" t="s">
        <v>478</v>
      </c>
      <c r="U187" s="22"/>
      <c r="V187" s="21"/>
      <c r="W187" s="40"/>
      <c r="X187" s="80" t="str">
        <f t="shared" si="4"/>
        <v>212020100300000000000000032193041831210000000</v>
      </c>
      <c r="Y187" s="39">
        <f t="shared" si="5"/>
        <v>45</v>
      </c>
      <c r="Z187" s="301">
        <v>0</v>
      </c>
      <c r="AA187" s="318"/>
      <c r="AB187"/>
    </row>
    <row r="188" spans="1:28" ht="30" customHeight="1">
      <c r="A188" s="31">
        <v>2</v>
      </c>
      <c r="B188" s="30">
        <v>1</v>
      </c>
      <c r="C188" s="25">
        <v>2</v>
      </c>
      <c r="D188" s="34" t="s">
        <v>279</v>
      </c>
      <c r="E188" s="34" t="s">
        <v>280</v>
      </c>
      <c r="F188" s="34" t="s">
        <v>281</v>
      </c>
      <c r="G188" s="35" t="s">
        <v>282</v>
      </c>
      <c r="H188" s="35" t="s">
        <v>282</v>
      </c>
      <c r="I188" s="35" t="s">
        <v>282</v>
      </c>
      <c r="J188" s="35" t="s">
        <v>282</v>
      </c>
      <c r="K188" s="30" t="s">
        <v>283</v>
      </c>
      <c r="L188" s="121">
        <v>3219304</v>
      </c>
      <c r="M188" s="174" t="s">
        <v>325</v>
      </c>
      <c r="N188" s="120">
        <v>1</v>
      </c>
      <c r="O188" s="34">
        <v>12</v>
      </c>
      <c r="P188" s="120">
        <v>230</v>
      </c>
      <c r="Q188" s="31">
        <v>0</v>
      </c>
      <c r="R188" s="30" t="s">
        <v>326</v>
      </c>
      <c r="S188" s="116" t="s">
        <v>477</v>
      </c>
      <c r="T188" s="117" t="s">
        <v>478</v>
      </c>
      <c r="U188" s="22"/>
      <c r="V188" s="21"/>
      <c r="W188" s="41"/>
      <c r="X188" s="103" t="str">
        <f t="shared" si="4"/>
        <v>212020100300000000000000032193041811223000000</v>
      </c>
      <c r="Y188" s="39">
        <f t="shared" si="5"/>
        <v>45</v>
      </c>
      <c r="Z188" s="306">
        <v>0</v>
      </c>
      <c r="AA188" s="27"/>
      <c r="AB188"/>
    </row>
    <row r="189" spans="1:28" ht="30" customHeight="1">
      <c r="A189" s="31">
        <v>2</v>
      </c>
      <c r="B189" s="30">
        <v>1</v>
      </c>
      <c r="C189" s="25">
        <v>2</v>
      </c>
      <c r="D189" s="34" t="s">
        <v>279</v>
      </c>
      <c r="E189" s="34" t="s">
        <v>280</v>
      </c>
      <c r="F189" s="34" t="s">
        <v>281</v>
      </c>
      <c r="G189" s="35" t="s">
        <v>282</v>
      </c>
      <c r="H189" s="35" t="s">
        <v>282</v>
      </c>
      <c r="I189" s="35" t="s">
        <v>282</v>
      </c>
      <c r="J189" s="35" t="s">
        <v>282</v>
      </c>
      <c r="K189" s="30" t="s">
        <v>283</v>
      </c>
      <c r="L189" s="98">
        <v>3212806</v>
      </c>
      <c r="M189" s="175" t="s">
        <v>325</v>
      </c>
      <c r="N189" s="97" t="s">
        <v>409</v>
      </c>
      <c r="O189" s="34">
        <v>12</v>
      </c>
      <c r="P189" s="97" t="s">
        <v>428</v>
      </c>
      <c r="Q189" s="31">
        <v>0</v>
      </c>
      <c r="R189" s="30" t="s">
        <v>326</v>
      </c>
      <c r="S189" s="93" t="s">
        <v>479</v>
      </c>
      <c r="T189" s="94" t="s">
        <v>480</v>
      </c>
      <c r="U189" s="22"/>
      <c r="V189" s="21"/>
      <c r="W189" s="40"/>
      <c r="X189" s="80" t="str">
        <f t="shared" si="4"/>
        <v>212020100300000000000000032128061831210000000</v>
      </c>
      <c r="Y189" s="39">
        <f t="shared" si="5"/>
        <v>45</v>
      </c>
      <c r="Z189" s="301">
        <v>0</v>
      </c>
      <c r="AA189" s="318"/>
      <c r="AB189"/>
    </row>
    <row r="190" spans="1:28" ht="30" customHeight="1">
      <c r="A190" s="31">
        <v>2</v>
      </c>
      <c r="B190" s="30">
        <v>1</v>
      </c>
      <c r="C190" s="25">
        <v>2</v>
      </c>
      <c r="D190" s="34" t="s">
        <v>279</v>
      </c>
      <c r="E190" s="34" t="s">
        <v>280</v>
      </c>
      <c r="F190" s="34" t="s">
        <v>281</v>
      </c>
      <c r="G190" s="35" t="s">
        <v>282</v>
      </c>
      <c r="H190" s="35" t="s">
        <v>282</v>
      </c>
      <c r="I190" s="35" t="s">
        <v>282</v>
      </c>
      <c r="J190" s="35" t="s">
        <v>282</v>
      </c>
      <c r="K190" s="30" t="s">
        <v>283</v>
      </c>
      <c r="L190" s="121">
        <v>3212806</v>
      </c>
      <c r="M190" s="174" t="s">
        <v>325</v>
      </c>
      <c r="N190" s="120">
        <v>1</v>
      </c>
      <c r="O190" s="34">
        <v>12</v>
      </c>
      <c r="P190" s="120">
        <v>230</v>
      </c>
      <c r="Q190" s="31">
        <v>0</v>
      </c>
      <c r="R190" s="30" t="s">
        <v>326</v>
      </c>
      <c r="S190" s="116" t="s">
        <v>479</v>
      </c>
      <c r="T190" s="117" t="s">
        <v>480</v>
      </c>
      <c r="U190" s="22"/>
      <c r="V190" s="21"/>
      <c r="W190" s="41"/>
      <c r="X190" s="103" t="str">
        <f t="shared" si="4"/>
        <v>212020100300000000000000032128061811223000000</v>
      </c>
      <c r="Y190" s="39">
        <f t="shared" si="5"/>
        <v>45</v>
      </c>
      <c r="Z190" s="306">
        <v>0</v>
      </c>
      <c r="AA190" s="27"/>
      <c r="AB190"/>
    </row>
    <row r="191" spans="1:28" ht="30">
      <c r="A191" s="31">
        <v>2</v>
      </c>
      <c r="B191" s="30">
        <v>1</v>
      </c>
      <c r="C191" s="25">
        <v>2</v>
      </c>
      <c r="D191" s="34" t="s">
        <v>279</v>
      </c>
      <c r="E191" s="34" t="s">
        <v>280</v>
      </c>
      <c r="F191" s="34" t="s">
        <v>281</v>
      </c>
      <c r="G191" s="35" t="s">
        <v>282</v>
      </c>
      <c r="H191" s="35" t="s">
        <v>282</v>
      </c>
      <c r="I191" s="35" t="s">
        <v>282</v>
      </c>
      <c r="J191" s="35" t="s">
        <v>282</v>
      </c>
      <c r="K191" s="30" t="s">
        <v>283</v>
      </c>
      <c r="L191" s="98">
        <v>3212807</v>
      </c>
      <c r="M191" s="175" t="s">
        <v>325</v>
      </c>
      <c r="N191" s="97" t="s">
        <v>409</v>
      </c>
      <c r="O191" s="34">
        <v>12</v>
      </c>
      <c r="P191" s="97" t="s">
        <v>428</v>
      </c>
      <c r="Q191" s="31">
        <v>0</v>
      </c>
      <c r="R191" s="30" t="s">
        <v>326</v>
      </c>
      <c r="S191" s="93" t="s">
        <v>481</v>
      </c>
      <c r="T191" s="94" t="s">
        <v>482</v>
      </c>
      <c r="U191" s="22"/>
      <c r="V191" s="21"/>
      <c r="W191" s="40"/>
      <c r="X191" s="80" t="str">
        <f t="shared" si="4"/>
        <v>212020100300000000000000032128071831210000000</v>
      </c>
      <c r="Y191" s="39">
        <f t="shared" si="5"/>
        <v>45</v>
      </c>
      <c r="Z191" s="301">
        <v>0</v>
      </c>
      <c r="AB191"/>
    </row>
    <row r="192" spans="1:28" ht="30" customHeight="1">
      <c r="A192" s="31">
        <v>2</v>
      </c>
      <c r="B192" s="30">
        <v>1</v>
      </c>
      <c r="C192" s="25">
        <v>2</v>
      </c>
      <c r="D192" s="34" t="s">
        <v>279</v>
      </c>
      <c r="E192" s="34" t="s">
        <v>280</v>
      </c>
      <c r="F192" s="34" t="s">
        <v>281</v>
      </c>
      <c r="G192" s="35" t="s">
        <v>282</v>
      </c>
      <c r="H192" s="35" t="s">
        <v>282</v>
      </c>
      <c r="I192" s="35" t="s">
        <v>282</v>
      </c>
      <c r="J192" s="35" t="s">
        <v>282</v>
      </c>
      <c r="K192" s="30" t="s">
        <v>283</v>
      </c>
      <c r="L192" s="121">
        <v>3212807</v>
      </c>
      <c r="M192" s="174" t="s">
        <v>325</v>
      </c>
      <c r="N192" s="120">
        <v>1</v>
      </c>
      <c r="O192" s="34">
        <v>12</v>
      </c>
      <c r="P192" s="120">
        <v>230</v>
      </c>
      <c r="Q192" s="31">
        <v>0</v>
      </c>
      <c r="R192" s="30" t="s">
        <v>326</v>
      </c>
      <c r="S192" s="116" t="s">
        <v>481</v>
      </c>
      <c r="T192" s="117" t="s">
        <v>482</v>
      </c>
      <c r="U192" s="22"/>
      <c r="V192" s="21"/>
      <c r="W192" s="41"/>
      <c r="X192" s="103" t="str">
        <f t="shared" si="4"/>
        <v>212020100300000000000000032128071811223000000</v>
      </c>
      <c r="Y192" s="39">
        <f t="shared" si="5"/>
        <v>45</v>
      </c>
      <c r="Z192" s="306">
        <v>0</v>
      </c>
      <c r="AA192" s="256"/>
      <c r="AB192"/>
    </row>
    <row r="193" spans="1:28" ht="30" customHeight="1">
      <c r="A193" s="31">
        <v>2</v>
      </c>
      <c r="B193" s="30">
        <v>1</v>
      </c>
      <c r="C193" s="25">
        <v>2</v>
      </c>
      <c r="D193" s="34" t="s">
        <v>279</v>
      </c>
      <c r="E193" s="34" t="s">
        <v>280</v>
      </c>
      <c r="F193" s="34" t="s">
        <v>281</v>
      </c>
      <c r="G193" s="35" t="s">
        <v>282</v>
      </c>
      <c r="H193" s="35" t="s">
        <v>282</v>
      </c>
      <c r="I193" s="35" t="s">
        <v>282</v>
      </c>
      <c r="J193" s="35" t="s">
        <v>282</v>
      </c>
      <c r="K193" s="30" t="s">
        <v>283</v>
      </c>
      <c r="L193" s="98">
        <v>3212898</v>
      </c>
      <c r="M193" s="175" t="s">
        <v>325</v>
      </c>
      <c r="N193" s="97" t="s">
        <v>409</v>
      </c>
      <c r="O193" s="34">
        <v>12</v>
      </c>
      <c r="P193" s="97" t="s">
        <v>428</v>
      </c>
      <c r="Q193" s="31">
        <v>0</v>
      </c>
      <c r="R193" s="30" t="s">
        <v>326</v>
      </c>
      <c r="S193" s="93" t="s">
        <v>483</v>
      </c>
      <c r="T193" s="94" t="s">
        <v>484</v>
      </c>
      <c r="U193" s="22"/>
      <c r="V193" s="21"/>
      <c r="W193" s="40"/>
      <c r="X193" s="80" t="str">
        <f t="shared" si="4"/>
        <v>212020100300000000000000032128981831210000000</v>
      </c>
      <c r="Y193" s="39">
        <f t="shared" si="5"/>
        <v>45</v>
      </c>
      <c r="Z193" s="301">
        <v>0</v>
      </c>
      <c r="AA193" s="290"/>
      <c r="AB193"/>
    </row>
    <row r="194" spans="1:28" ht="30" customHeight="1">
      <c r="A194" s="31">
        <v>2</v>
      </c>
      <c r="B194" s="30">
        <v>1</v>
      </c>
      <c r="C194" s="25">
        <v>2</v>
      </c>
      <c r="D194" s="34" t="s">
        <v>279</v>
      </c>
      <c r="E194" s="34" t="s">
        <v>280</v>
      </c>
      <c r="F194" s="34" t="s">
        <v>281</v>
      </c>
      <c r="G194" s="35" t="s">
        <v>282</v>
      </c>
      <c r="H194" s="35" t="s">
        <v>282</v>
      </c>
      <c r="I194" s="35" t="s">
        <v>282</v>
      </c>
      <c r="J194" s="35" t="s">
        <v>282</v>
      </c>
      <c r="K194" s="30" t="s">
        <v>283</v>
      </c>
      <c r="L194" s="121">
        <v>3212898</v>
      </c>
      <c r="M194" s="174" t="s">
        <v>325</v>
      </c>
      <c r="N194" s="120">
        <v>1</v>
      </c>
      <c r="O194" s="34">
        <v>12</v>
      </c>
      <c r="P194" s="120">
        <v>230</v>
      </c>
      <c r="Q194" s="31">
        <v>0</v>
      </c>
      <c r="R194" s="30" t="s">
        <v>326</v>
      </c>
      <c r="S194" s="116" t="s">
        <v>483</v>
      </c>
      <c r="T194" s="117" t="s">
        <v>484</v>
      </c>
      <c r="U194" s="22"/>
      <c r="V194" s="21"/>
      <c r="W194" s="41"/>
      <c r="X194" s="103" t="str">
        <f t="shared" si="4"/>
        <v>212020100300000000000000032128981811223000000</v>
      </c>
      <c r="Y194" s="39">
        <f t="shared" si="5"/>
        <v>45</v>
      </c>
      <c r="Z194" s="306">
        <v>0</v>
      </c>
      <c r="AA194" s="256"/>
      <c r="AB194"/>
    </row>
    <row r="195" spans="1:28" ht="30" customHeight="1">
      <c r="A195" s="31">
        <v>2</v>
      </c>
      <c r="B195" s="31">
        <v>1</v>
      </c>
      <c r="C195" s="25">
        <v>2</v>
      </c>
      <c r="D195" s="34" t="s">
        <v>279</v>
      </c>
      <c r="E195" s="34" t="s">
        <v>280</v>
      </c>
      <c r="F195" s="34" t="s">
        <v>281</v>
      </c>
      <c r="G195" s="35" t="s">
        <v>282</v>
      </c>
      <c r="H195" s="35" t="s">
        <v>282</v>
      </c>
      <c r="I195" s="35" t="s">
        <v>282</v>
      </c>
      <c r="J195" s="35" t="s">
        <v>282</v>
      </c>
      <c r="K195" s="30" t="s">
        <v>283</v>
      </c>
      <c r="L195" s="98">
        <v>3215317</v>
      </c>
      <c r="M195" s="175" t="s">
        <v>325</v>
      </c>
      <c r="N195" s="97" t="s">
        <v>409</v>
      </c>
      <c r="O195" s="34">
        <v>12</v>
      </c>
      <c r="P195" s="97" t="s">
        <v>428</v>
      </c>
      <c r="Q195" s="31">
        <v>0</v>
      </c>
      <c r="R195" s="30" t="s">
        <v>326</v>
      </c>
      <c r="S195" s="93" t="s">
        <v>146</v>
      </c>
      <c r="T195" s="94" t="s">
        <v>147</v>
      </c>
      <c r="U195" s="22"/>
      <c r="V195" s="21"/>
      <c r="W195" s="40"/>
      <c r="X195" s="80" t="str">
        <f t="shared" si="4"/>
        <v>212020100300000000000000032153171831210000000</v>
      </c>
      <c r="Y195" s="39">
        <f t="shared" si="5"/>
        <v>45</v>
      </c>
      <c r="Z195" s="301">
        <v>0</v>
      </c>
      <c r="AA195" s="290"/>
      <c r="AB195"/>
    </row>
    <row r="196" spans="1:28" ht="30" customHeight="1">
      <c r="A196" s="31">
        <v>2</v>
      </c>
      <c r="B196" s="31">
        <v>1</v>
      </c>
      <c r="C196" s="25">
        <v>2</v>
      </c>
      <c r="D196" s="34" t="s">
        <v>279</v>
      </c>
      <c r="E196" s="34" t="s">
        <v>280</v>
      </c>
      <c r="F196" s="34" t="s">
        <v>281</v>
      </c>
      <c r="G196" s="35" t="s">
        <v>282</v>
      </c>
      <c r="H196" s="35" t="s">
        <v>282</v>
      </c>
      <c r="I196" s="35" t="s">
        <v>282</v>
      </c>
      <c r="J196" s="35" t="s">
        <v>282</v>
      </c>
      <c r="K196" s="30" t="s">
        <v>283</v>
      </c>
      <c r="L196" s="121">
        <v>3215317</v>
      </c>
      <c r="M196" s="174" t="s">
        <v>325</v>
      </c>
      <c r="N196" s="120">
        <v>1</v>
      </c>
      <c r="O196" s="34">
        <v>12</v>
      </c>
      <c r="P196" s="120">
        <v>230</v>
      </c>
      <c r="Q196" s="31">
        <v>0</v>
      </c>
      <c r="R196" s="30" t="s">
        <v>326</v>
      </c>
      <c r="S196" s="116" t="s">
        <v>146</v>
      </c>
      <c r="T196" s="117" t="s">
        <v>147</v>
      </c>
      <c r="U196" s="22"/>
      <c r="V196" s="21"/>
      <c r="W196" s="41"/>
      <c r="X196" s="103" t="str">
        <f t="shared" si="4"/>
        <v>212020100300000000000000032153171811223000000</v>
      </c>
      <c r="Y196" s="39">
        <f t="shared" si="5"/>
        <v>45</v>
      </c>
      <c r="Z196" s="306">
        <v>0</v>
      </c>
      <c r="AA196" s="256"/>
    </row>
    <row r="197" spans="1:28" ht="30" customHeight="1">
      <c r="A197" s="31">
        <v>2</v>
      </c>
      <c r="B197" s="31">
        <v>1</v>
      </c>
      <c r="C197" s="25">
        <v>2</v>
      </c>
      <c r="D197" s="34" t="s">
        <v>279</v>
      </c>
      <c r="E197" s="34" t="s">
        <v>280</v>
      </c>
      <c r="F197" s="34" t="s">
        <v>281</v>
      </c>
      <c r="G197" s="35" t="s">
        <v>282</v>
      </c>
      <c r="H197" s="35" t="s">
        <v>282</v>
      </c>
      <c r="I197" s="35" t="s">
        <v>282</v>
      </c>
      <c r="J197" s="35" t="s">
        <v>282</v>
      </c>
      <c r="K197" s="30" t="s">
        <v>283</v>
      </c>
      <c r="L197" s="98">
        <v>3212801</v>
      </c>
      <c r="M197" s="175" t="s">
        <v>325</v>
      </c>
      <c r="N197" s="97" t="s">
        <v>409</v>
      </c>
      <c r="O197" s="34">
        <v>12</v>
      </c>
      <c r="P197" s="97" t="s">
        <v>428</v>
      </c>
      <c r="Q197" s="31">
        <v>0</v>
      </c>
      <c r="R197" s="30" t="s">
        <v>326</v>
      </c>
      <c r="S197" s="93" t="s">
        <v>485</v>
      </c>
      <c r="T197" s="94" t="s">
        <v>486</v>
      </c>
      <c r="U197" s="22"/>
      <c r="V197" s="21"/>
      <c r="W197" s="40"/>
      <c r="X197" s="80" t="str">
        <f t="shared" si="4"/>
        <v>212020100300000000000000032128011831210000000</v>
      </c>
      <c r="Y197" s="39">
        <f t="shared" si="5"/>
        <v>45</v>
      </c>
      <c r="Z197" s="301">
        <v>0</v>
      </c>
      <c r="AA197" s="290"/>
      <c r="AB197"/>
    </row>
    <row r="198" spans="1:28" ht="30" customHeight="1">
      <c r="A198" s="31">
        <v>2</v>
      </c>
      <c r="B198" s="31">
        <v>1</v>
      </c>
      <c r="C198" s="25">
        <v>2</v>
      </c>
      <c r="D198" s="34" t="s">
        <v>279</v>
      </c>
      <c r="E198" s="34" t="s">
        <v>280</v>
      </c>
      <c r="F198" s="34" t="s">
        <v>281</v>
      </c>
      <c r="G198" s="35" t="s">
        <v>282</v>
      </c>
      <c r="H198" s="35" t="s">
        <v>282</v>
      </c>
      <c r="I198" s="35" t="s">
        <v>282</v>
      </c>
      <c r="J198" s="35" t="s">
        <v>282</v>
      </c>
      <c r="K198" s="30" t="s">
        <v>283</v>
      </c>
      <c r="L198" s="121">
        <v>3212801</v>
      </c>
      <c r="M198" s="174" t="s">
        <v>325</v>
      </c>
      <c r="N198" s="120">
        <v>1</v>
      </c>
      <c r="O198" s="34">
        <v>12</v>
      </c>
      <c r="P198" s="120">
        <v>230</v>
      </c>
      <c r="Q198" s="31">
        <v>0</v>
      </c>
      <c r="R198" s="30" t="s">
        <v>326</v>
      </c>
      <c r="S198" s="116" t="s">
        <v>485</v>
      </c>
      <c r="T198" s="117" t="s">
        <v>486</v>
      </c>
      <c r="U198" s="22"/>
      <c r="V198" s="21"/>
      <c r="W198" s="41"/>
      <c r="X198" s="103" t="str">
        <f t="shared" si="4"/>
        <v>212020100300000000000000032128011811223000000</v>
      </c>
      <c r="Y198" s="39">
        <f t="shared" si="5"/>
        <v>45</v>
      </c>
      <c r="Z198" s="306">
        <v>0</v>
      </c>
      <c r="AA198" s="256"/>
      <c r="AB198"/>
    </row>
    <row r="199" spans="1:28" ht="30" customHeight="1">
      <c r="A199" s="31">
        <v>2</v>
      </c>
      <c r="B199" s="31">
        <v>1</v>
      </c>
      <c r="C199" s="25">
        <v>2</v>
      </c>
      <c r="D199" s="34" t="s">
        <v>279</v>
      </c>
      <c r="E199" s="34" t="s">
        <v>280</v>
      </c>
      <c r="F199" s="34" t="s">
        <v>281</v>
      </c>
      <c r="G199" s="35" t="s">
        <v>282</v>
      </c>
      <c r="H199" s="35" t="s">
        <v>282</v>
      </c>
      <c r="I199" s="35" t="s">
        <v>282</v>
      </c>
      <c r="J199" s="35" t="s">
        <v>282</v>
      </c>
      <c r="K199" s="30" t="s">
        <v>283</v>
      </c>
      <c r="L199" s="98">
        <v>3215316</v>
      </c>
      <c r="M199" s="175" t="s">
        <v>325</v>
      </c>
      <c r="N199" s="97" t="s">
        <v>409</v>
      </c>
      <c r="O199" s="34">
        <v>12</v>
      </c>
      <c r="P199" s="97" t="s">
        <v>428</v>
      </c>
      <c r="Q199" s="31">
        <v>0</v>
      </c>
      <c r="R199" s="30" t="s">
        <v>326</v>
      </c>
      <c r="S199" s="93" t="s">
        <v>487</v>
      </c>
      <c r="T199" s="94" t="s">
        <v>488</v>
      </c>
      <c r="U199" s="22"/>
      <c r="V199" s="21"/>
      <c r="W199" s="40"/>
      <c r="X199" s="80" t="str">
        <f t="shared" si="4"/>
        <v>212020100300000000000000032153161831210000000</v>
      </c>
      <c r="Y199" s="39">
        <f t="shared" si="5"/>
        <v>45</v>
      </c>
      <c r="Z199" s="301">
        <v>0</v>
      </c>
      <c r="AA199" s="290"/>
      <c r="AB199"/>
    </row>
    <row r="200" spans="1:28" ht="30" customHeight="1">
      <c r="A200" s="31">
        <v>2</v>
      </c>
      <c r="B200" s="31">
        <v>1</v>
      </c>
      <c r="C200" s="25">
        <v>2</v>
      </c>
      <c r="D200" s="34" t="s">
        <v>279</v>
      </c>
      <c r="E200" s="34" t="s">
        <v>280</v>
      </c>
      <c r="F200" s="34" t="s">
        <v>281</v>
      </c>
      <c r="G200" s="35" t="s">
        <v>282</v>
      </c>
      <c r="H200" s="35" t="s">
        <v>282</v>
      </c>
      <c r="I200" s="35" t="s">
        <v>282</v>
      </c>
      <c r="J200" s="35" t="s">
        <v>282</v>
      </c>
      <c r="K200" s="30" t="s">
        <v>283</v>
      </c>
      <c r="L200" s="121">
        <v>3215316</v>
      </c>
      <c r="M200" s="174" t="s">
        <v>325</v>
      </c>
      <c r="N200" s="120">
        <v>1</v>
      </c>
      <c r="O200" s="34">
        <v>12</v>
      </c>
      <c r="P200" s="120">
        <v>230</v>
      </c>
      <c r="Q200" s="31">
        <v>0</v>
      </c>
      <c r="R200" s="30" t="s">
        <v>326</v>
      </c>
      <c r="S200" s="116" t="s">
        <v>487</v>
      </c>
      <c r="T200" s="117" t="s">
        <v>488</v>
      </c>
      <c r="U200" s="22"/>
      <c r="V200" s="21"/>
      <c r="W200" s="41"/>
      <c r="X200" s="103" t="str">
        <f t="shared" si="4"/>
        <v>212020100300000000000000032153161811223000000</v>
      </c>
      <c r="Y200" s="39">
        <f t="shared" si="5"/>
        <v>45</v>
      </c>
      <c r="Z200" s="306">
        <v>0</v>
      </c>
      <c r="AA200" s="256"/>
      <c r="AB200"/>
    </row>
    <row r="201" spans="1:28" ht="45" customHeight="1">
      <c r="A201" s="31">
        <v>2</v>
      </c>
      <c r="B201" s="30">
        <v>1</v>
      </c>
      <c r="C201" s="25">
        <v>2</v>
      </c>
      <c r="D201" s="34" t="s">
        <v>279</v>
      </c>
      <c r="E201" s="34" t="s">
        <v>280</v>
      </c>
      <c r="F201" s="34" t="s">
        <v>334</v>
      </c>
      <c r="G201" s="35" t="s">
        <v>282</v>
      </c>
      <c r="H201" s="35" t="s">
        <v>282</v>
      </c>
      <c r="I201" s="35" t="s">
        <v>282</v>
      </c>
      <c r="J201" s="35" t="s">
        <v>282</v>
      </c>
      <c r="K201" s="30" t="s">
        <v>283</v>
      </c>
      <c r="L201" s="98">
        <v>4823206</v>
      </c>
      <c r="M201" s="175" t="s">
        <v>325</v>
      </c>
      <c r="N201" s="97" t="s">
        <v>409</v>
      </c>
      <c r="O201" s="34">
        <v>12</v>
      </c>
      <c r="P201" s="97" t="s">
        <v>428</v>
      </c>
      <c r="Q201" s="31">
        <v>0</v>
      </c>
      <c r="R201" s="30" t="s">
        <v>326</v>
      </c>
      <c r="S201" s="93" t="s">
        <v>489</v>
      </c>
      <c r="T201" s="94" t="s">
        <v>230</v>
      </c>
      <c r="U201" s="22"/>
      <c r="V201" s="21"/>
      <c r="W201" s="40"/>
      <c r="X201" s="80" t="str">
        <f t="shared" si="4"/>
        <v>212020100400000000000000048232061831210000000</v>
      </c>
      <c r="Y201" s="39">
        <f t="shared" si="5"/>
        <v>45</v>
      </c>
      <c r="Z201" s="301">
        <v>0</v>
      </c>
      <c r="AA201" s="290"/>
      <c r="AB201"/>
    </row>
    <row r="202" spans="1:28" ht="45" customHeight="1">
      <c r="A202" s="31">
        <v>2</v>
      </c>
      <c r="B202" s="30">
        <v>1</v>
      </c>
      <c r="C202" s="25">
        <v>2</v>
      </c>
      <c r="D202" s="34" t="s">
        <v>279</v>
      </c>
      <c r="E202" s="34" t="s">
        <v>280</v>
      </c>
      <c r="F202" s="34" t="s">
        <v>334</v>
      </c>
      <c r="G202" s="35" t="s">
        <v>282</v>
      </c>
      <c r="H202" s="35" t="s">
        <v>282</v>
      </c>
      <c r="I202" s="35" t="s">
        <v>282</v>
      </c>
      <c r="J202" s="35" t="s">
        <v>282</v>
      </c>
      <c r="K202" s="30" t="s">
        <v>283</v>
      </c>
      <c r="L202" s="121">
        <v>4823206</v>
      </c>
      <c r="M202" s="174" t="s">
        <v>325</v>
      </c>
      <c r="N202" s="120">
        <v>1</v>
      </c>
      <c r="O202" s="34">
        <v>12</v>
      </c>
      <c r="P202" s="120">
        <v>230</v>
      </c>
      <c r="Q202" s="31">
        <v>0</v>
      </c>
      <c r="R202" s="30" t="s">
        <v>326</v>
      </c>
      <c r="S202" s="116" t="s">
        <v>489</v>
      </c>
      <c r="T202" s="117" t="s">
        <v>230</v>
      </c>
      <c r="U202" s="22"/>
      <c r="V202" s="21"/>
      <c r="W202" s="41"/>
      <c r="X202" s="103" t="str">
        <f t="shared" si="4"/>
        <v>212020100400000000000000048232061811223000000</v>
      </c>
      <c r="Y202" s="39">
        <f t="shared" si="5"/>
        <v>45</v>
      </c>
      <c r="Z202" s="306">
        <v>0</v>
      </c>
      <c r="AA202" s="256"/>
      <c r="AB202"/>
    </row>
    <row r="203" spans="1:28" ht="30" customHeight="1">
      <c r="A203" s="31">
        <v>2</v>
      </c>
      <c r="B203" s="30">
        <v>1</v>
      </c>
      <c r="C203" s="25">
        <v>2</v>
      </c>
      <c r="D203" s="34" t="s">
        <v>279</v>
      </c>
      <c r="E203" s="34" t="s">
        <v>280</v>
      </c>
      <c r="F203" s="34" t="s">
        <v>281</v>
      </c>
      <c r="G203" s="35" t="s">
        <v>282</v>
      </c>
      <c r="H203" s="35" t="s">
        <v>282</v>
      </c>
      <c r="I203" s="35" t="s">
        <v>282</v>
      </c>
      <c r="J203" s="35" t="s">
        <v>282</v>
      </c>
      <c r="K203" s="30" t="s">
        <v>283</v>
      </c>
      <c r="L203" s="98">
        <v>3891207</v>
      </c>
      <c r="M203" s="175" t="s">
        <v>325</v>
      </c>
      <c r="N203" s="97" t="s">
        <v>409</v>
      </c>
      <c r="O203" s="34">
        <v>12</v>
      </c>
      <c r="P203" s="97" t="s">
        <v>428</v>
      </c>
      <c r="Q203" s="31">
        <v>0</v>
      </c>
      <c r="R203" s="30" t="s">
        <v>326</v>
      </c>
      <c r="S203" s="93" t="s">
        <v>490</v>
      </c>
      <c r="T203" s="94" t="s">
        <v>491</v>
      </c>
      <c r="U203" s="22"/>
      <c r="V203" s="21"/>
      <c r="W203" s="40"/>
      <c r="X203" s="80" t="str">
        <f t="shared" si="4"/>
        <v>212020100300000000000000038912071831210000000</v>
      </c>
      <c r="Y203" s="39">
        <f t="shared" si="5"/>
        <v>45</v>
      </c>
      <c r="Z203" s="301">
        <v>0</v>
      </c>
      <c r="AA203" s="290"/>
      <c r="AB203"/>
    </row>
    <row r="204" spans="1:28" ht="30" customHeight="1">
      <c r="A204" s="31">
        <v>2</v>
      </c>
      <c r="B204" s="30">
        <v>1</v>
      </c>
      <c r="C204" s="25">
        <v>2</v>
      </c>
      <c r="D204" s="34" t="s">
        <v>279</v>
      </c>
      <c r="E204" s="34" t="s">
        <v>280</v>
      </c>
      <c r="F204" s="34" t="s">
        <v>281</v>
      </c>
      <c r="G204" s="35" t="s">
        <v>282</v>
      </c>
      <c r="H204" s="35" t="s">
        <v>282</v>
      </c>
      <c r="I204" s="35" t="s">
        <v>282</v>
      </c>
      <c r="J204" s="35" t="s">
        <v>282</v>
      </c>
      <c r="K204" s="30" t="s">
        <v>283</v>
      </c>
      <c r="L204" s="121">
        <v>3891207</v>
      </c>
      <c r="M204" s="174" t="s">
        <v>325</v>
      </c>
      <c r="N204" s="120">
        <v>1</v>
      </c>
      <c r="O204" s="34">
        <v>12</v>
      </c>
      <c r="P204" s="120">
        <v>230</v>
      </c>
      <c r="Q204" s="31">
        <v>0</v>
      </c>
      <c r="R204" s="30" t="s">
        <v>326</v>
      </c>
      <c r="S204" s="116" t="s">
        <v>490</v>
      </c>
      <c r="T204" s="117" t="s">
        <v>491</v>
      </c>
      <c r="U204" s="22"/>
      <c r="V204" s="21"/>
      <c r="W204" s="41"/>
      <c r="X204" s="103" t="str">
        <f t="shared" si="4"/>
        <v>212020100300000000000000038912071811223000000</v>
      </c>
      <c r="Y204" s="39">
        <f t="shared" si="5"/>
        <v>45</v>
      </c>
      <c r="Z204" s="306">
        <v>0</v>
      </c>
      <c r="AA204" s="256"/>
      <c r="AB204"/>
    </row>
    <row r="205" spans="1:28" ht="30" customHeight="1">
      <c r="A205" s="31">
        <v>2</v>
      </c>
      <c r="B205" s="30">
        <v>1</v>
      </c>
      <c r="C205" s="25">
        <v>2</v>
      </c>
      <c r="D205" s="34" t="s">
        <v>279</v>
      </c>
      <c r="E205" s="34" t="s">
        <v>280</v>
      </c>
      <c r="F205" s="34" t="s">
        <v>281</v>
      </c>
      <c r="G205" s="35" t="s">
        <v>282</v>
      </c>
      <c r="H205" s="35" t="s">
        <v>282</v>
      </c>
      <c r="I205" s="35" t="s">
        <v>282</v>
      </c>
      <c r="J205" s="35" t="s">
        <v>282</v>
      </c>
      <c r="K205" s="30" t="s">
        <v>283</v>
      </c>
      <c r="L205" s="98">
        <v>3891205</v>
      </c>
      <c r="M205" s="175" t="s">
        <v>325</v>
      </c>
      <c r="N205" s="97" t="s">
        <v>409</v>
      </c>
      <c r="O205" s="34">
        <v>12</v>
      </c>
      <c r="P205" s="97" t="s">
        <v>428</v>
      </c>
      <c r="Q205" s="31">
        <v>0</v>
      </c>
      <c r="R205" s="30" t="s">
        <v>326</v>
      </c>
      <c r="S205" s="93" t="s">
        <v>492</v>
      </c>
      <c r="T205" s="94" t="s">
        <v>493</v>
      </c>
      <c r="U205" s="22"/>
      <c r="V205" s="21"/>
      <c r="W205" s="40"/>
      <c r="X205" s="80" t="str">
        <f t="shared" si="4"/>
        <v>212020100300000000000000038912051831210000000</v>
      </c>
      <c r="Y205" s="39">
        <f t="shared" si="5"/>
        <v>45</v>
      </c>
      <c r="Z205" s="301">
        <v>0</v>
      </c>
      <c r="AA205" s="290"/>
      <c r="AB205"/>
    </row>
    <row r="206" spans="1:28" ht="30" customHeight="1">
      <c r="A206" s="31">
        <v>2</v>
      </c>
      <c r="B206" s="30">
        <v>1</v>
      </c>
      <c r="C206" s="25">
        <v>2</v>
      </c>
      <c r="D206" s="34" t="s">
        <v>279</v>
      </c>
      <c r="E206" s="34" t="s">
        <v>280</v>
      </c>
      <c r="F206" s="34" t="s">
        <v>281</v>
      </c>
      <c r="G206" s="35" t="s">
        <v>282</v>
      </c>
      <c r="H206" s="35" t="s">
        <v>282</v>
      </c>
      <c r="I206" s="35" t="s">
        <v>282</v>
      </c>
      <c r="J206" s="35" t="s">
        <v>282</v>
      </c>
      <c r="K206" s="30" t="s">
        <v>283</v>
      </c>
      <c r="L206" s="121">
        <v>3891205</v>
      </c>
      <c r="M206" s="174" t="s">
        <v>325</v>
      </c>
      <c r="N206" s="120">
        <v>1</v>
      </c>
      <c r="O206" s="34">
        <v>12</v>
      </c>
      <c r="P206" s="120">
        <v>230</v>
      </c>
      <c r="Q206" s="31">
        <v>0</v>
      </c>
      <c r="R206" s="30" t="s">
        <v>326</v>
      </c>
      <c r="S206" s="116" t="s">
        <v>492</v>
      </c>
      <c r="T206" s="117" t="s">
        <v>493</v>
      </c>
      <c r="U206" s="22"/>
      <c r="V206" s="21"/>
      <c r="W206" s="41"/>
      <c r="X206" s="103" t="str">
        <f t="shared" ref="X206:X269" si="6">CONCATENATE(A206,B206,C206,D206,E206,F206,G206,H206,I206,J206,K206,L206,M206,N206,O206,P206,Q206,R206)</f>
        <v>212020100300000000000000038912051811223000000</v>
      </c>
      <c r="Y206" s="39">
        <f t="shared" ref="Y206:Y269" si="7">LEN(X206)</f>
        <v>45</v>
      </c>
      <c r="Z206" s="306">
        <v>0</v>
      </c>
      <c r="AA206" s="256"/>
      <c r="AB206"/>
    </row>
    <row r="207" spans="1:28" ht="30" customHeight="1">
      <c r="A207" s="31">
        <v>2</v>
      </c>
      <c r="B207" s="30">
        <v>1</v>
      </c>
      <c r="C207" s="25">
        <v>2</v>
      </c>
      <c r="D207" s="34" t="s">
        <v>279</v>
      </c>
      <c r="E207" s="34" t="s">
        <v>280</v>
      </c>
      <c r="F207" s="34" t="s">
        <v>281</v>
      </c>
      <c r="G207" s="35" t="s">
        <v>282</v>
      </c>
      <c r="H207" s="35" t="s">
        <v>282</v>
      </c>
      <c r="I207" s="35" t="s">
        <v>282</v>
      </c>
      <c r="J207" s="35" t="s">
        <v>282</v>
      </c>
      <c r="K207" s="30" t="s">
        <v>283</v>
      </c>
      <c r="L207" s="98">
        <v>3891201</v>
      </c>
      <c r="M207" s="175" t="s">
        <v>325</v>
      </c>
      <c r="N207" s="97" t="s">
        <v>409</v>
      </c>
      <c r="O207" s="34">
        <v>12</v>
      </c>
      <c r="P207" s="97" t="s">
        <v>428</v>
      </c>
      <c r="Q207" s="31">
        <v>0</v>
      </c>
      <c r="R207" s="30" t="s">
        <v>326</v>
      </c>
      <c r="S207" s="93" t="s">
        <v>494</v>
      </c>
      <c r="T207" s="94" t="s">
        <v>495</v>
      </c>
      <c r="U207" s="22"/>
      <c r="V207" s="21"/>
      <c r="W207" s="40"/>
      <c r="X207" s="80" t="str">
        <f t="shared" si="6"/>
        <v>212020100300000000000000038912011831210000000</v>
      </c>
      <c r="Y207" s="39">
        <f t="shared" si="7"/>
        <v>45</v>
      </c>
      <c r="Z207" s="301">
        <v>0</v>
      </c>
      <c r="AA207" s="290"/>
      <c r="AB207"/>
    </row>
    <row r="208" spans="1:28" ht="30" customHeight="1">
      <c r="A208" s="31">
        <v>2</v>
      </c>
      <c r="B208" s="30">
        <v>1</v>
      </c>
      <c r="C208" s="25">
        <v>2</v>
      </c>
      <c r="D208" s="34" t="s">
        <v>279</v>
      </c>
      <c r="E208" s="34" t="s">
        <v>280</v>
      </c>
      <c r="F208" s="34" t="s">
        <v>281</v>
      </c>
      <c r="G208" s="35" t="s">
        <v>282</v>
      </c>
      <c r="H208" s="35" t="s">
        <v>282</v>
      </c>
      <c r="I208" s="35" t="s">
        <v>282</v>
      </c>
      <c r="J208" s="35" t="s">
        <v>282</v>
      </c>
      <c r="K208" s="30" t="s">
        <v>283</v>
      </c>
      <c r="L208" s="121">
        <v>3891201</v>
      </c>
      <c r="M208" s="174" t="s">
        <v>325</v>
      </c>
      <c r="N208" s="120">
        <v>1</v>
      </c>
      <c r="O208" s="34">
        <v>12</v>
      </c>
      <c r="P208" s="120">
        <v>230</v>
      </c>
      <c r="Q208" s="31">
        <v>0</v>
      </c>
      <c r="R208" s="30" t="s">
        <v>326</v>
      </c>
      <c r="S208" s="116" t="s">
        <v>494</v>
      </c>
      <c r="T208" s="117" t="s">
        <v>495</v>
      </c>
      <c r="U208" s="22"/>
      <c r="V208" s="21"/>
      <c r="W208" s="41"/>
      <c r="X208" s="103" t="str">
        <f t="shared" si="6"/>
        <v>212020100300000000000000038912011811223000000</v>
      </c>
      <c r="Y208" s="39">
        <f t="shared" si="7"/>
        <v>45</v>
      </c>
      <c r="Z208" s="306">
        <v>0</v>
      </c>
      <c r="AA208" s="256"/>
      <c r="AB208"/>
    </row>
    <row r="209" spans="1:28" ht="30" customHeight="1">
      <c r="A209" s="31">
        <v>2</v>
      </c>
      <c r="B209" s="30">
        <v>1</v>
      </c>
      <c r="C209" s="25">
        <v>2</v>
      </c>
      <c r="D209" s="34" t="s">
        <v>279</v>
      </c>
      <c r="E209" s="34" t="s">
        <v>280</v>
      </c>
      <c r="F209" s="34" t="s">
        <v>281</v>
      </c>
      <c r="G209" s="35" t="s">
        <v>282</v>
      </c>
      <c r="H209" s="35" t="s">
        <v>282</v>
      </c>
      <c r="I209" s="35" t="s">
        <v>282</v>
      </c>
      <c r="J209" s="35" t="s">
        <v>282</v>
      </c>
      <c r="K209" s="30" t="s">
        <v>283</v>
      </c>
      <c r="L209" s="98">
        <v>3891202</v>
      </c>
      <c r="M209" s="175" t="s">
        <v>325</v>
      </c>
      <c r="N209" s="97" t="s">
        <v>409</v>
      </c>
      <c r="O209" s="34">
        <v>12</v>
      </c>
      <c r="P209" s="97" t="s">
        <v>428</v>
      </c>
      <c r="Q209" s="31">
        <v>0</v>
      </c>
      <c r="R209" s="30" t="s">
        <v>326</v>
      </c>
      <c r="S209" s="93" t="s">
        <v>496</v>
      </c>
      <c r="T209" s="94" t="s">
        <v>497</v>
      </c>
      <c r="U209" s="22"/>
      <c r="V209" s="21"/>
      <c r="W209" s="40"/>
      <c r="X209" s="80" t="str">
        <f t="shared" si="6"/>
        <v>212020100300000000000000038912021831210000000</v>
      </c>
      <c r="Y209" s="39">
        <f t="shared" si="7"/>
        <v>45</v>
      </c>
      <c r="Z209" s="301">
        <v>0</v>
      </c>
      <c r="AA209" s="290"/>
      <c r="AB209"/>
    </row>
    <row r="210" spans="1:28" ht="30" customHeight="1">
      <c r="A210" s="31">
        <v>2</v>
      </c>
      <c r="B210" s="30">
        <v>1</v>
      </c>
      <c r="C210" s="25">
        <v>2</v>
      </c>
      <c r="D210" s="34" t="s">
        <v>279</v>
      </c>
      <c r="E210" s="34" t="s">
        <v>280</v>
      </c>
      <c r="F210" s="34" t="s">
        <v>281</v>
      </c>
      <c r="G210" s="35" t="s">
        <v>282</v>
      </c>
      <c r="H210" s="35" t="s">
        <v>282</v>
      </c>
      <c r="I210" s="35" t="s">
        <v>282</v>
      </c>
      <c r="J210" s="35" t="s">
        <v>282</v>
      </c>
      <c r="K210" s="30" t="s">
        <v>283</v>
      </c>
      <c r="L210" s="121">
        <v>3891202</v>
      </c>
      <c r="M210" s="174" t="s">
        <v>325</v>
      </c>
      <c r="N210" s="120">
        <v>1</v>
      </c>
      <c r="O210" s="34">
        <v>12</v>
      </c>
      <c r="P210" s="120">
        <v>230</v>
      </c>
      <c r="Q210" s="31">
        <v>0</v>
      </c>
      <c r="R210" s="30" t="s">
        <v>326</v>
      </c>
      <c r="S210" s="116" t="s">
        <v>496</v>
      </c>
      <c r="T210" s="117" t="s">
        <v>497</v>
      </c>
      <c r="U210" s="22"/>
      <c r="V210" s="21"/>
      <c r="W210" s="41"/>
      <c r="X210" s="103" t="str">
        <f t="shared" si="6"/>
        <v>212020100300000000000000038912021811223000000</v>
      </c>
      <c r="Y210" s="39">
        <f t="shared" si="7"/>
        <v>45</v>
      </c>
      <c r="Z210" s="306">
        <v>0</v>
      </c>
      <c r="AA210" s="256"/>
      <c r="AB210"/>
    </row>
    <row r="211" spans="1:28" ht="30" customHeight="1">
      <c r="A211" s="31">
        <v>2</v>
      </c>
      <c r="B211" s="30">
        <v>1</v>
      </c>
      <c r="C211" s="25">
        <v>2</v>
      </c>
      <c r="D211" s="34" t="s">
        <v>279</v>
      </c>
      <c r="E211" s="34" t="s">
        <v>280</v>
      </c>
      <c r="F211" s="34" t="s">
        <v>281</v>
      </c>
      <c r="G211" s="35" t="s">
        <v>282</v>
      </c>
      <c r="H211" s="35" t="s">
        <v>282</v>
      </c>
      <c r="I211" s="35" t="s">
        <v>282</v>
      </c>
      <c r="J211" s="35" t="s">
        <v>282</v>
      </c>
      <c r="K211" s="30" t="s">
        <v>283</v>
      </c>
      <c r="L211" s="98">
        <v>3891103</v>
      </c>
      <c r="M211" s="175" t="s">
        <v>325</v>
      </c>
      <c r="N211" s="97" t="s">
        <v>409</v>
      </c>
      <c r="O211" s="34">
        <v>12</v>
      </c>
      <c r="P211" s="97" t="s">
        <v>428</v>
      </c>
      <c r="Q211" s="31">
        <v>0</v>
      </c>
      <c r="R211" s="30" t="s">
        <v>326</v>
      </c>
      <c r="S211" s="93" t="s">
        <v>149</v>
      </c>
      <c r="T211" s="94" t="s">
        <v>150</v>
      </c>
      <c r="U211" s="22"/>
      <c r="V211" s="21"/>
      <c r="W211" s="40"/>
      <c r="X211" s="80" t="str">
        <f t="shared" si="6"/>
        <v>212020100300000000000000038911031831210000000</v>
      </c>
      <c r="Y211" s="39">
        <f t="shared" si="7"/>
        <v>45</v>
      </c>
      <c r="Z211" s="301">
        <v>0</v>
      </c>
      <c r="AA211" s="290"/>
      <c r="AB211"/>
    </row>
    <row r="212" spans="1:28" ht="30">
      <c r="A212" s="31">
        <v>2</v>
      </c>
      <c r="B212" s="30">
        <v>1</v>
      </c>
      <c r="C212" s="25">
        <v>2</v>
      </c>
      <c r="D212" s="34" t="s">
        <v>279</v>
      </c>
      <c r="E212" s="34" t="s">
        <v>280</v>
      </c>
      <c r="F212" s="34" t="s">
        <v>281</v>
      </c>
      <c r="G212" s="35" t="s">
        <v>282</v>
      </c>
      <c r="H212" s="35" t="s">
        <v>282</v>
      </c>
      <c r="I212" s="35" t="s">
        <v>282</v>
      </c>
      <c r="J212" s="35" t="s">
        <v>282</v>
      </c>
      <c r="K212" s="30" t="s">
        <v>283</v>
      </c>
      <c r="L212" s="121">
        <v>3891103</v>
      </c>
      <c r="M212" s="174" t="s">
        <v>325</v>
      </c>
      <c r="N212" s="120">
        <v>1</v>
      </c>
      <c r="O212" s="34">
        <v>12</v>
      </c>
      <c r="P212" s="120">
        <v>230</v>
      </c>
      <c r="Q212" s="31">
        <v>0</v>
      </c>
      <c r="R212" s="30" t="s">
        <v>326</v>
      </c>
      <c r="S212" s="116" t="s">
        <v>149</v>
      </c>
      <c r="T212" s="117" t="s">
        <v>150</v>
      </c>
      <c r="U212" s="22"/>
      <c r="V212" s="21"/>
      <c r="W212" s="41"/>
      <c r="X212" s="103" t="str">
        <f t="shared" si="6"/>
        <v>212020100300000000000000038911031811223000000</v>
      </c>
      <c r="Y212" s="39">
        <f t="shared" si="7"/>
        <v>45</v>
      </c>
      <c r="Z212" s="306">
        <v>172550</v>
      </c>
      <c r="AA212" s="290" t="s">
        <v>429</v>
      </c>
    </row>
    <row r="213" spans="1:28" ht="30" customHeight="1">
      <c r="A213" s="31">
        <v>2</v>
      </c>
      <c r="B213" s="30">
        <v>1</v>
      </c>
      <c r="C213" s="25">
        <v>2</v>
      </c>
      <c r="D213" s="34" t="s">
        <v>279</v>
      </c>
      <c r="E213" s="34" t="s">
        <v>280</v>
      </c>
      <c r="F213" s="34" t="s">
        <v>281</v>
      </c>
      <c r="G213" s="35" t="s">
        <v>282</v>
      </c>
      <c r="H213" s="35" t="s">
        <v>282</v>
      </c>
      <c r="I213" s="35" t="s">
        <v>282</v>
      </c>
      <c r="J213" s="35" t="s">
        <v>282</v>
      </c>
      <c r="K213" s="30" t="s">
        <v>283</v>
      </c>
      <c r="L213" s="98">
        <v>3891106</v>
      </c>
      <c r="M213" s="175" t="s">
        <v>325</v>
      </c>
      <c r="N213" s="97" t="s">
        <v>409</v>
      </c>
      <c r="O213" s="34">
        <v>12</v>
      </c>
      <c r="P213" s="97" t="s">
        <v>428</v>
      </c>
      <c r="Q213" s="31">
        <v>0</v>
      </c>
      <c r="R213" s="30" t="s">
        <v>326</v>
      </c>
      <c r="S213" s="93" t="s">
        <v>152</v>
      </c>
      <c r="T213" s="94" t="s">
        <v>153</v>
      </c>
      <c r="U213" s="22"/>
      <c r="V213" s="21"/>
      <c r="W213" s="40"/>
      <c r="X213" s="80" t="str">
        <f t="shared" si="6"/>
        <v>212020100300000000000000038911061831210000000</v>
      </c>
      <c r="Y213" s="39">
        <f t="shared" si="7"/>
        <v>45</v>
      </c>
      <c r="Z213" s="301">
        <v>0</v>
      </c>
      <c r="AA213" s="290"/>
      <c r="AB213"/>
    </row>
    <row r="214" spans="1:28" ht="30">
      <c r="A214" s="31">
        <v>2</v>
      </c>
      <c r="B214" s="30">
        <v>1</v>
      </c>
      <c r="C214" s="25">
        <v>2</v>
      </c>
      <c r="D214" s="34" t="s">
        <v>279</v>
      </c>
      <c r="E214" s="34" t="s">
        <v>280</v>
      </c>
      <c r="F214" s="34" t="s">
        <v>281</v>
      </c>
      <c r="G214" s="35" t="s">
        <v>282</v>
      </c>
      <c r="H214" s="35" t="s">
        <v>282</v>
      </c>
      <c r="I214" s="35" t="s">
        <v>282</v>
      </c>
      <c r="J214" s="35" t="s">
        <v>282</v>
      </c>
      <c r="K214" s="30" t="s">
        <v>283</v>
      </c>
      <c r="L214" s="121">
        <v>3891106</v>
      </c>
      <c r="M214" s="174" t="s">
        <v>325</v>
      </c>
      <c r="N214" s="120">
        <v>1</v>
      </c>
      <c r="O214" s="34">
        <v>12</v>
      </c>
      <c r="P214" s="120">
        <v>230</v>
      </c>
      <c r="Q214" s="31">
        <v>0</v>
      </c>
      <c r="R214" s="30" t="s">
        <v>326</v>
      </c>
      <c r="S214" s="116" t="s">
        <v>152</v>
      </c>
      <c r="T214" s="117" t="s">
        <v>153</v>
      </c>
      <c r="U214" s="22"/>
      <c r="V214" s="21"/>
      <c r="W214" s="41"/>
      <c r="X214" s="103" t="str">
        <f t="shared" si="6"/>
        <v>212020100300000000000000038911061811223000000</v>
      </c>
      <c r="Y214" s="39">
        <f t="shared" si="7"/>
        <v>45</v>
      </c>
      <c r="Z214" s="306">
        <v>150000</v>
      </c>
      <c r="AA214" s="290" t="s">
        <v>429</v>
      </c>
    </row>
    <row r="215" spans="1:28" ht="30" customHeight="1">
      <c r="A215" s="31">
        <v>2</v>
      </c>
      <c r="B215" s="30">
        <v>1</v>
      </c>
      <c r="C215" s="25">
        <v>2</v>
      </c>
      <c r="D215" s="34" t="s">
        <v>279</v>
      </c>
      <c r="E215" s="34" t="s">
        <v>280</v>
      </c>
      <c r="F215" s="34" t="s">
        <v>281</v>
      </c>
      <c r="G215" s="35" t="s">
        <v>282</v>
      </c>
      <c r="H215" s="35" t="s">
        <v>282</v>
      </c>
      <c r="I215" s="35" t="s">
        <v>282</v>
      </c>
      <c r="J215" s="35" t="s">
        <v>282</v>
      </c>
      <c r="K215" s="30" t="s">
        <v>283</v>
      </c>
      <c r="L215" s="98">
        <v>3891108</v>
      </c>
      <c r="M215" s="175" t="s">
        <v>325</v>
      </c>
      <c r="N215" s="97" t="s">
        <v>409</v>
      </c>
      <c r="O215" s="34">
        <v>12</v>
      </c>
      <c r="P215" s="97" t="s">
        <v>428</v>
      </c>
      <c r="Q215" s="31">
        <v>0</v>
      </c>
      <c r="R215" s="30" t="s">
        <v>326</v>
      </c>
      <c r="S215" s="93" t="s">
        <v>498</v>
      </c>
      <c r="T215" s="94" t="s">
        <v>499</v>
      </c>
      <c r="U215" s="22"/>
      <c r="V215" s="21"/>
      <c r="W215" s="40"/>
      <c r="X215" s="80" t="str">
        <f t="shared" si="6"/>
        <v>212020100300000000000000038911081831210000000</v>
      </c>
      <c r="Y215" s="39">
        <f t="shared" si="7"/>
        <v>45</v>
      </c>
      <c r="Z215" s="301">
        <v>0</v>
      </c>
      <c r="AA215" s="290"/>
      <c r="AB215"/>
    </row>
    <row r="216" spans="1:28" ht="30" customHeight="1">
      <c r="A216" s="31">
        <v>2</v>
      </c>
      <c r="B216" s="30">
        <v>1</v>
      </c>
      <c r="C216" s="25">
        <v>2</v>
      </c>
      <c r="D216" s="34" t="s">
        <v>279</v>
      </c>
      <c r="E216" s="34" t="s">
        <v>280</v>
      </c>
      <c r="F216" s="34" t="s">
        <v>281</v>
      </c>
      <c r="G216" s="35" t="s">
        <v>282</v>
      </c>
      <c r="H216" s="35" t="s">
        <v>282</v>
      </c>
      <c r="I216" s="35" t="s">
        <v>282</v>
      </c>
      <c r="J216" s="35" t="s">
        <v>282</v>
      </c>
      <c r="K216" s="30" t="s">
        <v>283</v>
      </c>
      <c r="L216" s="121">
        <v>3891108</v>
      </c>
      <c r="M216" s="174" t="s">
        <v>325</v>
      </c>
      <c r="N216" s="120">
        <v>1</v>
      </c>
      <c r="O216" s="34">
        <v>12</v>
      </c>
      <c r="P216" s="120">
        <v>230</v>
      </c>
      <c r="Q216" s="31">
        <v>0</v>
      </c>
      <c r="R216" s="30" t="s">
        <v>326</v>
      </c>
      <c r="S216" s="116" t="s">
        <v>498</v>
      </c>
      <c r="T216" s="117" t="s">
        <v>499</v>
      </c>
      <c r="U216" s="22"/>
      <c r="V216" s="21"/>
      <c r="W216" s="41"/>
      <c r="X216" s="103" t="str">
        <f t="shared" si="6"/>
        <v>212020100300000000000000038911081811223000000</v>
      </c>
      <c r="Y216" s="39">
        <f t="shared" si="7"/>
        <v>45</v>
      </c>
      <c r="Z216" s="306">
        <v>0</v>
      </c>
      <c r="AA216" s="256"/>
      <c r="AB216"/>
    </row>
    <row r="217" spans="1:28" ht="30" customHeight="1">
      <c r="A217" s="31">
        <v>2</v>
      </c>
      <c r="B217" s="30">
        <v>1</v>
      </c>
      <c r="C217" s="25">
        <v>2</v>
      </c>
      <c r="D217" s="34" t="s">
        <v>279</v>
      </c>
      <c r="E217" s="34" t="s">
        <v>280</v>
      </c>
      <c r="F217" s="34" t="s">
        <v>281</v>
      </c>
      <c r="G217" s="35" t="s">
        <v>282</v>
      </c>
      <c r="H217" s="35" t="s">
        <v>282</v>
      </c>
      <c r="I217" s="35" t="s">
        <v>282</v>
      </c>
      <c r="J217" s="35" t="s">
        <v>282</v>
      </c>
      <c r="K217" s="30" t="s">
        <v>283</v>
      </c>
      <c r="L217" s="98">
        <v>3891104</v>
      </c>
      <c r="M217" s="175" t="s">
        <v>325</v>
      </c>
      <c r="N217" s="97" t="s">
        <v>409</v>
      </c>
      <c r="O217" s="34">
        <v>12</v>
      </c>
      <c r="P217" s="97" t="s">
        <v>428</v>
      </c>
      <c r="Q217" s="31">
        <v>0</v>
      </c>
      <c r="R217" s="30" t="s">
        <v>326</v>
      </c>
      <c r="S217" s="93" t="s">
        <v>155</v>
      </c>
      <c r="T217" s="94" t="s">
        <v>156</v>
      </c>
      <c r="U217" s="22"/>
      <c r="V217" s="21"/>
      <c r="W217" s="40"/>
      <c r="X217" s="80" t="str">
        <f t="shared" si="6"/>
        <v>212020100300000000000000038911041831210000000</v>
      </c>
      <c r="Y217" s="39">
        <f t="shared" si="7"/>
        <v>45</v>
      </c>
      <c r="Z217" s="301">
        <v>0</v>
      </c>
      <c r="AA217" s="290"/>
      <c r="AB217"/>
    </row>
    <row r="218" spans="1:28" ht="30">
      <c r="A218" s="31">
        <v>2</v>
      </c>
      <c r="B218" s="30">
        <v>1</v>
      </c>
      <c r="C218" s="25">
        <v>2</v>
      </c>
      <c r="D218" s="34" t="s">
        <v>279</v>
      </c>
      <c r="E218" s="34" t="s">
        <v>280</v>
      </c>
      <c r="F218" s="34" t="s">
        <v>281</v>
      </c>
      <c r="G218" s="35" t="s">
        <v>282</v>
      </c>
      <c r="H218" s="35" t="s">
        <v>282</v>
      </c>
      <c r="I218" s="35" t="s">
        <v>282</v>
      </c>
      <c r="J218" s="35" t="s">
        <v>282</v>
      </c>
      <c r="K218" s="30" t="s">
        <v>283</v>
      </c>
      <c r="L218" s="121">
        <v>3891104</v>
      </c>
      <c r="M218" s="174" t="s">
        <v>325</v>
      </c>
      <c r="N218" s="120">
        <v>1</v>
      </c>
      <c r="O218" s="34">
        <v>12</v>
      </c>
      <c r="P218" s="120">
        <v>230</v>
      </c>
      <c r="Q218" s="31">
        <v>0</v>
      </c>
      <c r="R218" s="30" t="s">
        <v>326</v>
      </c>
      <c r="S218" s="116" t="s">
        <v>155</v>
      </c>
      <c r="T218" s="117" t="s">
        <v>156</v>
      </c>
      <c r="U218" s="22"/>
      <c r="V218" s="21"/>
      <c r="W218" s="41"/>
      <c r="X218" s="103" t="str">
        <f t="shared" si="6"/>
        <v>212020100300000000000000038911041811223000000</v>
      </c>
      <c r="Y218" s="39">
        <f t="shared" si="7"/>
        <v>45</v>
      </c>
      <c r="Z218" s="306">
        <v>327250</v>
      </c>
      <c r="AA218" s="290" t="s">
        <v>429</v>
      </c>
    </row>
    <row r="219" spans="1:28" ht="45" customHeight="1">
      <c r="A219" s="31">
        <v>2</v>
      </c>
      <c r="B219" s="30">
        <v>1</v>
      </c>
      <c r="C219" s="25">
        <v>2</v>
      </c>
      <c r="D219" s="34" t="s">
        <v>279</v>
      </c>
      <c r="E219" s="34" t="s">
        <v>280</v>
      </c>
      <c r="F219" s="34" t="s">
        <v>281</v>
      </c>
      <c r="G219" s="35" t="s">
        <v>282</v>
      </c>
      <c r="H219" s="35" t="s">
        <v>282</v>
      </c>
      <c r="I219" s="35" t="s">
        <v>282</v>
      </c>
      <c r="J219" s="35" t="s">
        <v>282</v>
      </c>
      <c r="K219" s="30" t="s">
        <v>283</v>
      </c>
      <c r="L219" s="98">
        <v>3480003</v>
      </c>
      <c r="M219" s="175" t="s">
        <v>325</v>
      </c>
      <c r="N219" s="97" t="s">
        <v>409</v>
      </c>
      <c r="O219" s="34">
        <v>12</v>
      </c>
      <c r="P219" s="97" t="s">
        <v>428</v>
      </c>
      <c r="Q219" s="31">
        <v>0</v>
      </c>
      <c r="R219" s="30" t="s">
        <v>326</v>
      </c>
      <c r="S219" s="93" t="s">
        <v>500</v>
      </c>
      <c r="T219" s="94" t="s">
        <v>501</v>
      </c>
      <c r="U219" s="22"/>
      <c r="V219" s="21"/>
      <c r="W219" s="40"/>
      <c r="X219" s="80" t="str">
        <f t="shared" si="6"/>
        <v>212020100300000000000000034800031831210000000</v>
      </c>
      <c r="Y219" s="39">
        <f t="shared" si="7"/>
        <v>45</v>
      </c>
      <c r="Z219" s="301">
        <v>0</v>
      </c>
      <c r="AA219" s="290"/>
      <c r="AB219"/>
    </row>
    <row r="220" spans="1:28" ht="45" customHeight="1">
      <c r="A220" s="31">
        <v>2</v>
      </c>
      <c r="B220" s="30">
        <v>1</v>
      </c>
      <c r="C220" s="25">
        <v>2</v>
      </c>
      <c r="D220" s="34" t="s">
        <v>279</v>
      </c>
      <c r="E220" s="34" t="s">
        <v>280</v>
      </c>
      <c r="F220" s="34" t="s">
        <v>281</v>
      </c>
      <c r="G220" s="35" t="s">
        <v>282</v>
      </c>
      <c r="H220" s="35" t="s">
        <v>282</v>
      </c>
      <c r="I220" s="35" t="s">
        <v>282</v>
      </c>
      <c r="J220" s="35" t="s">
        <v>282</v>
      </c>
      <c r="K220" s="30" t="s">
        <v>283</v>
      </c>
      <c r="L220" s="121">
        <v>3480003</v>
      </c>
      <c r="M220" s="174" t="s">
        <v>325</v>
      </c>
      <c r="N220" s="120">
        <v>1</v>
      </c>
      <c r="O220" s="34">
        <v>12</v>
      </c>
      <c r="P220" s="120">
        <v>230</v>
      </c>
      <c r="Q220" s="31">
        <v>0</v>
      </c>
      <c r="R220" s="30" t="s">
        <v>326</v>
      </c>
      <c r="S220" s="116" t="s">
        <v>500</v>
      </c>
      <c r="T220" s="117" t="s">
        <v>501</v>
      </c>
      <c r="U220" s="22"/>
      <c r="V220" s="21"/>
      <c r="W220" s="41"/>
      <c r="X220" s="103" t="str">
        <f t="shared" si="6"/>
        <v>212020100300000000000000034800031811223000000</v>
      </c>
      <c r="Y220" s="39">
        <f t="shared" si="7"/>
        <v>45</v>
      </c>
      <c r="Z220" s="306">
        <v>0</v>
      </c>
      <c r="AA220" s="256"/>
      <c r="AB220"/>
    </row>
    <row r="221" spans="1:28" ht="30" customHeight="1">
      <c r="A221" s="31">
        <v>2</v>
      </c>
      <c r="B221" s="30">
        <v>1</v>
      </c>
      <c r="C221" s="25">
        <v>2</v>
      </c>
      <c r="D221" s="34" t="s">
        <v>279</v>
      </c>
      <c r="E221" s="34" t="s">
        <v>280</v>
      </c>
      <c r="F221" s="34" t="s">
        <v>281</v>
      </c>
      <c r="G221" s="35" t="s">
        <v>282</v>
      </c>
      <c r="H221" s="35" t="s">
        <v>282</v>
      </c>
      <c r="I221" s="35" t="s">
        <v>282</v>
      </c>
      <c r="J221" s="35" t="s">
        <v>282</v>
      </c>
      <c r="K221" s="30" t="s">
        <v>283</v>
      </c>
      <c r="L221" s="98">
        <v>3692001</v>
      </c>
      <c r="M221" s="175" t="s">
        <v>325</v>
      </c>
      <c r="N221" s="97" t="s">
        <v>409</v>
      </c>
      <c r="O221" s="34">
        <v>12</v>
      </c>
      <c r="P221" s="97" t="s">
        <v>428</v>
      </c>
      <c r="Q221" s="31">
        <v>0</v>
      </c>
      <c r="R221" s="30" t="s">
        <v>326</v>
      </c>
      <c r="S221" s="93" t="s">
        <v>502</v>
      </c>
      <c r="T221" s="94" t="s">
        <v>503</v>
      </c>
      <c r="U221" s="22"/>
      <c r="V221" s="21"/>
      <c r="W221" s="40"/>
      <c r="X221" s="80" t="str">
        <f t="shared" si="6"/>
        <v>212020100300000000000000036920011831210000000</v>
      </c>
      <c r="Y221" s="39">
        <f t="shared" si="7"/>
        <v>45</v>
      </c>
      <c r="Z221" s="301">
        <v>0</v>
      </c>
      <c r="AA221" s="290"/>
      <c r="AB221"/>
    </row>
    <row r="222" spans="1:28" ht="30" customHeight="1">
      <c r="A222" s="31">
        <v>2</v>
      </c>
      <c r="B222" s="30">
        <v>1</v>
      </c>
      <c r="C222" s="25">
        <v>2</v>
      </c>
      <c r="D222" s="34" t="s">
        <v>279</v>
      </c>
      <c r="E222" s="34" t="s">
        <v>280</v>
      </c>
      <c r="F222" s="34" t="s">
        <v>281</v>
      </c>
      <c r="G222" s="35" t="s">
        <v>282</v>
      </c>
      <c r="H222" s="35" t="s">
        <v>282</v>
      </c>
      <c r="I222" s="35" t="s">
        <v>282</v>
      </c>
      <c r="J222" s="35" t="s">
        <v>282</v>
      </c>
      <c r="K222" s="30" t="s">
        <v>283</v>
      </c>
      <c r="L222" s="121">
        <v>3692001</v>
      </c>
      <c r="M222" s="174" t="s">
        <v>325</v>
      </c>
      <c r="N222" s="120">
        <v>1</v>
      </c>
      <c r="O222" s="34">
        <v>12</v>
      </c>
      <c r="P222" s="120">
        <v>230</v>
      </c>
      <c r="Q222" s="31">
        <v>0</v>
      </c>
      <c r="R222" s="30" t="s">
        <v>326</v>
      </c>
      <c r="S222" s="116" t="s">
        <v>502</v>
      </c>
      <c r="T222" s="117" t="s">
        <v>503</v>
      </c>
      <c r="U222" s="22"/>
      <c r="V222" s="21"/>
      <c r="W222" s="41"/>
      <c r="X222" s="103" t="str">
        <f t="shared" si="6"/>
        <v>212020100300000000000000036920011811223000000</v>
      </c>
      <c r="Y222" s="39">
        <f t="shared" si="7"/>
        <v>45</v>
      </c>
      <c r="Z222" s="306">
        <v>0</v>
      </c>
      <c r="AA222" s="256"/>
      <c r="AB222"/>
    </row>
    <row r="223" spans="1:28" ht="30" customHeight="1">
      <c r="A223" s="31">
        <v>2</v>
      </c>
      <c r="B223" s="30">
        <v>1</v>
      </c>
      <c r="C223" s="25">
        <v>2</v>
      </c>
      <c r="D223" s="34" t="s">
        <v>279</v>
      </c>
      <c r="E223" s="34" t="s">
        <v>280</v>
      </c>
      <c r="F223" s="34" t="s">
        <v>281</v>
      </c>
      <c r="G223" s="35" t="s">
        <v>282</v>
      </c>
      <c r="H223" s="35" t="s">
        <v>282</v>
      </c>
      <c r="I223" s="35" t="s">
        <v>282</v>
      </c>
      <c r="J223" s="35" t="s">
        <v>282</v>
      </c>
      <c r="K223" s="30" t="s">
        <v>283</v>
      </c>
      <c r="L223" s="98">
        <v>3692007</v>
      </c>
      <c r="M223" s="175" t="s">
        <v>325</v>
      </c>
      <c r="N223" s="97" t="s">
        <v>409</v>
      </c>
      <c r="O223" s="34">
        <v>12</v>
      </c>
      <c r="P223" s="97" t="s">
        <v>428</v>
      </c>
      <c r="Q223" s="31">
        <v>0</v>
      </c>
      <c r="R223" s="30" t="s">
        <v>326</v>
      </c>
      <c r="S223" s="93" t="s">
        <v>504</v>
      </c>
      <c r="T223" s="94" t="s">
        <v>505</v>
      </c>
      <c r="U223" s="22"/>
      <c r="V223" s="21"/>
      <c r="W223" s="40"/>
      <c r="X223" s="80" t="str">
        <f t="shared" si="6"/>
        <v>212020100300000000000000036920071831210000000</v>
      </c>
      <c r="Y223" s="39">
        <f t="shared" si="7"/>
        <v>45</v>
      </c>
      <c r="Z223" s="301">
        <v>0</v>
      </c>
      <c r="AA223" s="290"/>
      <c r="AB223"/>
    </row>
    <row r="224" spans="1:28" ht="30" customHeight="1">
      <c r="A224" s="31">
        <v>2</v>
      </c>
      <c r="B224" s="30">
        <v>1</v>
      </c>
      <c r="C224" s="25">
        <v>2</v>
      </c>
      <c r="D224" s="34" t="s">
        <v>279</v>
      </c>
      <c r="E224" s="34" t="s">
        <v>280</v>
      </c>
      <c r="F224" s="34" t="s">
        <v>281</v>
      </c>
      <c r="G224" s="35" t="s">
        <v>282</v>
      </c>
      <c r="H224" s="35" t="s">
        <v>282</v>
      </c>
      <c r="I224" s="35" t="s">
        <v>282</v>
      </c>
      <c r="J224" s="35" t="s">
        <v>282</v>
      </c>
      <c r="K224" s="30" t="s">
        <v>283</v>
      </c>
      <c r="L224" s="121">
        <v>3692007</v>
      </c>
      <c r="M224" s="174" t="s">
        <v>325</v>
      </c>
      <c r="N224" s="120">
        <v>1</v>
      </c>
      <c r="O224" s="34">
        <v>12</v>
      </c>
      <c r="P224" s="120">
        <v>230</v>
      </c>
      <c r="Q224" s="31">
        <v>0</v>
      </c>
      <c r="R224" s="30" t="s">
        <v>326</v>
      </c>
      <c r="S224" s="116" t="s">
        <v>504</v>
      </c>
      <c r="T224" s="117" t="s">
        <v>505</v>
      </c>
      <c r="U224" s="22"/>
      <c r="V224" s="21"/>
      <c r="W224" s="41"/>
      <c r="X224" s="103" t="str">
        <f t="shared" si="6"/>
        <v>212020100300000000000000036920071811223000000</v>
      </c>
      <c r="Y224" s="39">
        <f t="shared" si="7"/>
        <v>45</v>
      </c>
      <c r="Z224" s="306">
        <v>0</v>
      </c>
      <c r="AA224" s="256"/>
      <c r="AB224"/>
    </row>
    <row r="225" spans="1:28" ht="30" customHeight="1">
      <c r="A225" s="31">
        <v>2</v>
      </c>
      <c r="B225" s="30">
        <v>1</v>
      </c>
      <c r="C225" s="25">
        <v>2</v>
      </c>
      <c r="D225" s="34" t="s">
        <v>279</v>
      </c>
      <c r="E225" s="34" t="s">
        <v>280</v>
      </c>
      <c r="F225" s="34" t="s">
        <v>281</v>
      </c>
      <c r="G225" s="35" t="s">
        <v>282</v>
      </c>
      <c r="H225" s="35" t="s">
        <v>282</v>
      </c>
      <c r="I225" s="35" t="s">
        <v>282</v>
      </c>
      <c r="J225" s="35" t="s">
        <v>282</v>
      </c>
      <c r="K225" s="30" t="s">
        <v>283</v>
      </c>
      <c r="L225" s="98">
        <v>3692002</v>
      </c>
      <c r="M225" s="175" t="s">
        <v>325</v>
      </c>
      <c r="N225" s="97" t="s">
        <v>409</v>
      </c>
      <c r="O225" s="34">
        <v>12</v>
      </c>
      <c r="P225" s="97" t="s">
        <v>428</v>
      </c>
      <c r="Q225" s="31">
        <v>0</v>
      </c>
      <c r="R225" s="30" t="s">
        <v>326</v>
      </c>
      <c r="S225" s="93" t="s">
        <v>506</v>
      </c>
      <c r="T225" s="94" t="s">
        <v>507</v>
      </c>
      <c r="U225" s="22"/>
      <c r="V225" s="21"/>
      <c r="W225" s="40"/>
      <c r="X225" s="80" t="str">
        <f t="shared" si="6"/>
        <v>212020100300000000000000036920021831210000000</v>
      </c>
      <c r="Y225" s="39">
        <f t="shared" si="7"/>
        <v>45</v>
      </c>
      <c r="Z225" s="301">
        <v>0</v>
      </c>
      <c r="AA225" s="290"/>
      <c r="AB225"/>
    </row>
    <row r="226" spans="1:28" ht="30" customHeight="1">
      <c r="A226" s="31">
        <v>2</v>
      </c>
      <c r="B226" s="30">
        <v>1</v>
      </c>
      <c r="C226" s="25">
        <v>2</v>
      </c>
      <c r="D226" s="34" t="s">
        <v>279</v>
      </c>
      <c r="E226" s="34" t="s">
        <v>280</v>
      </c>
      <c r="F226" s="34" t="s">
        <v>281</v>
      </c>
      <c r="G226" s="35" t="s">
        <v>282</v>
      </c>
      <c r="H226" s="35" t="s">
        <v>282</v>
      </c>
      <c r="I226" s="35" t="s">
        <v>282</v>
      </c>
      <c r="J226" s="35" t="s">
        <v>282</v>
      </c>
      <c r="K226" s="30" t="s">
        <v>283</v>
      </c>
      <c r="L226" s="121">
        <v>3692002</v>
      </c>
      <c r="M226" s="174" t="s">
        <v>325</v>
      </c>
      <c r="N226" s="120">
        <v>1</v>
      </c>
      <c r="O226" s="34">
        <v>12</v>
      </c>
      <c r="P226" s="120">
        <v>230</v>
      </c>
      <c r="Q226" s="31">
        <v>0</v>
      </c>
      <c r="R226" s="30" t="s">
        <v>326</v>
      </c>
      <c r="S226" s="116" t="s">
        <v>506</v>
      </c>
      <c r="T226" s="117" t="s">
        <v>507</v>
      </c>
      <c r="U226" s="22"/>
      <c r="V226" s="21"/>
      <c r="W226" s="41"/>
      <c r="X226" s="103" t="str">
        <f t="shared" si="6"/>
        <v>212020100300000000000000036920021811223000000</v>
      </c>
      <c r="Y226" s="39">
        <f t="shared" si="7"/>
        <v>45</v>
      </c>
      <c r="Z226" s="306">
        <v>0</v>
      </c>
      <c r="AA226" s="256"/>
      <c r="AB226"/>
    </row>
    <row r="227" spans="1:28" ht="45" customHeight="1">
      <c r="A227" s="31">
        <v>2</v>
      </c>
      <c r="B227" s="30">
        <v>1</v>
      </c>
      <c r="C227" s="25">
        <v>2</v>
      </c>
      <c r="D227" s="34" t="s">
        <v>279</v>
      </c>
      <c r="E227" s="34" t="s">
        <v>280</v>
      </c>
      <c r="F227" s="34" t="s">
        <v>281</v>
      </c>
      <c r="G227" s="35" t="s">
        <v>282</v>
      </c>
      <c r="H227" s="35" t="s">
        <v>282</v>
      </c>
      <c r="I227" s="35" t="s">
        <v>282</v>
      </c>
      <c r="J227" s="35" t="s">
        <v>282</v>
      </c>
      <c r="K227" s="30" t="s">
        <v>283</v>
      </c>
      <c r="L227" s="98">
        <v>3692009</v>
      </c>
      <c r="M227" s="175" t="s">
        <v>325</v>
      </c>
      <c r="N227" s="97" t="s">
        <v>409</v>
      </c>
      <c r="O227" s="34">
        <v>12</v>
      </c>
      <c r="P227" s="97" t="s">
        <v>428</v>
      </c>
      <c r="Q227" s="31">
        <v>0</v>
      </c>
      <c r="R227" s="30" t="s">
        <v>326</v>
      </c>
      <c r="S227" s="93" t="s">
        <v>508</v>
      </c>
      <c r="T227" s="94" t="s">
        <v>509</v>
      </c>
      <c r="U227" s="22"/>
      <c r="V227" s="21"/>
      <c r="W227" s="40"/>
      <c r="X227" s="80" t="str">
        <f t="shared" si="6"/>
        <v>212020100300000000000000036920091831210000000</v>
      </c>
      <c r="Y227" s="39">
        <f t="shared" si="7"/>
        <v>45</v>
      </c>
      <c r="Z227" s="301">
        <v>0</v>
      </c>
      <c r="AA227" s="290"/>
      <c r="AB227"/>
    </row>
    <row r="228" spans="1:28" ht="45" customHeight="1">
      <c r="A228" s="31">
        <v>2</v>
      </c>
      <c r="B228" s="30">
        <v>1</v>
      </c>
      <c r="C228" s="25">
        <v>2</v>
      </c>
      <c r="D228" s="34" t="s">
        <v>279</v>
      </c>
      <c r="E228" s="34" t="s">
        <v>280</v>
      </c>
      <c r="F228" s="34" t="s">
        <v>281</v>
      </c>
      <c r="G228" s="35" t="s">
        <v>282</v>
      </c>
      <c r="H228" s="35" t="s">
        <v>282</v>
      </c>
      <c r="I228" s="35" t="s">
        <v>282</v>
      </c>
      <c r="J228" s="35" t="s">
        <v>282</v>
      </c>
      <c r="K228" s="30" t="s">
        <v>283</v>
      </c>
      <c r="L228" s="121">
        <v>3692009</v>
      </c>
      <c r="M228" s="174" t="s">
        <v>325</v>
      </c>
      <c r="N228" s="120">
        <v>1</v>
      </c>
      <c r="O228" s="34">
        <v>12</v>
      </c>
      <c r="P228" s="120">
        <v>230</v>
      </c>
      <c r="Q228" s="31">
        <v>0</v>
      </c>
      <c r="R228" s="30" t="s">
        <v>326</v>
      </c>
      <c r="S228" s="116" t="s">
        <v>508</v>
      </c>
      <c r="T228" s="117" t="s">
        <v>509</v>
      </c>
      <c r="U228" s="22"/>
      <c r="V228" s="21"/>
      <c r="W228" s="41"/>
      <c r="X228" s="103" t="str">
        <f t="shared" si="6"/>
        <v>212020100300000000000000036920091811223000000</v>
      </c>
      <c r="Y228" s="39">
        <f t="shared" si="7"/>
        <v>45</v>
      </c>
      <c r="Z228" s="306">
        <v>0</v>
      </c>
      <c r="AA228" s="256"/>
      <c r="AB228"/>
    </row>
    <row r="229" spans="1:28" ht="30" customHeight="1">
      <c r="A229" s="31">
        <v>2</v>
      </c>
      <c r="B229" s="30">
        <v>1</v>
      </c>
      <c r="C229" s="25">
        <v>2</v>
      </c>
      <c r="D229" s="34" t="s">
        <v>279</v>
      </c>
      <c r="E229" s="34" t="s">
        <v>280</v>
      </c>
      <c r="F229" s="34" t="s">
        <v>281</v>
      </c>
      <c r="G229" s="35" t="s">
        <v>282</v>
      </c>
      <c r="H229" s="35" t="s">
        <v>282</v>
      </c>
      <c r="I229" s="35" t="s">
        <v>282</v>
      </c>
      <c r="J229" s="35" t="s">
        <v>282</v>
      </c>
      <c r="K229" s="30" t="s">
        <v>283</v>
      </c>
      <c r="L229" s="98">
        <v>3270111</v>
      </c>
      <c r="M229" s="175" t="s">
        <v>325</v>
      </c>
      <c r="N229" s="97" t="s">
        <v>409</v>
      </c>
      <c r="O229" s="34">
        <v>12</v>
      </c>
      <c r="P229" s="97" t="s">
        <v>428</v>
      </c>
      <c r="Q229" s="31">
        <v>0</v>
      </c>
      <c r="R229" s="30" t="s">
        <v>326</v>
      </c>
      <c r="S229" s="93" t="s">
        <v>510</v>
      </c>
      <c r="T229" s="94" t="s">
        <v>511</v>
      </c>
      <c r="U229" s="22"/>
      <c r="V229" s="21"/>
      <c r="W229" s="40"/>
      <c r="X229" s="80" t="str">
        <f t="shared" si="6"/>
        <v>212020100300000000000000032701111831210000000</v>
      </c>
      <c r="Y229" s="39">
        <f t="shared" si="7"/>
        <v>45</v>
      </c>
      <c r="Z229" s="301">
        <v>0</v>
      </c>
      <c r="AA229" s="290"/>
      <c r="AB229"/>
    </row>
    <row r="230" spans="1:28" ht="30" customHeight="1">
      <c r="A230" s="31">
        <v>2</v>
      </c>
      <c r="B230" s="30">
        <v>1</v>
      </c>
      <c r="C230" s="25">
        <v>2</v>
      </c>
      <c r="D230" s="34" t="s">
        <v>279</v>
      </c>
      <c r="E230" s="34" t="s">
        <v>280</v>
      </c>
      <c r="F230" s="34" t="s">
        <v>281</v>
      </c>
      <c r="G230" s="35" t="s">
        <v>282</v>
      </c>
      <c r="H230" s="35" t="s">
        <v>282</v>
      </c>
      <c r="I230" s="35" t="s">
        <v>282</v>
      </c>
      <c r="J230" s="35" t="s">
        <v>282</v>
      </c>
      <c r="K230" s="30" t="s">
        <v>283</v>
      </c>
      <c r="L230" s="121">
        <v>3270111</v>
      </c>
      <c r="M230" s="174" t="s">
        <v>325</v>
      </c>
      <c r="N230" s="120">
        <v>1</v>
      </c>
      <c r="O230" s="34">
        <v>12</v>
      </c>
      <c r="P230" s="120">
        <v>230</v>
      </c>
      <c r="Q230" s="31">
        <v>0</v>
      </c>
      <c r="R230" s="30" t="s">
        <v>326</v>
      </c>
      <c r="S230" s="116" t="s">
        <v>510</v>
      </c>
      <c r="T230" s="117" t="s">
        <v>511</v>
      </c>
      <c r="U230" s="22"/>
      <c r="V230" s="21"/>
      <c r="W230" s="41"/>
      <c r="X230" s="103" t="str">
        <f t="shared" si="6"/>
        <v>212020100300000000000000032701111811223000000</v>
      </c>
      <c r="Y230" s="39">
        <f t="shared" si="7"/>
        <v>45</v>
      </c>
      <c r="Z230" s="306">
        <v>0</v>
      </c>
      <c r="AA230" s="256"/>
      <c r="AB230"/>
    </row>
    <row r="231" spans="1:28" ht="30" customHeight="1">
      <c r="A231" s="31">
        <v>2</v>
      </c>
      <c r="B231" s="30">
        <v>1</v>
      </c>
      <c r="C231" s="25">
        <v>2</v>
      </c>
      <c r="D231" s="34" t="s">
        <v>279</v>
      </c>
      <c r="E231" s="34" t="s">
        <v>280</v>
      </c>
      <c r="F231" s="34" t="s">
        <v>281</v>
      </c>
      <c r="G231" s="35" t="s">
        <v>282</v>
      </c>
      <c r="H231" s="35" t="s">
        <v>282</v>
      </c>
      <c r="I231" s="35" t="s">
        <v>282</v>
      </c>
      <c r="J231" s="35" t="s">
        <v>282</v>
      </c>
      <c r="K231" s="30" t="s">
        <v>283</v>
      </c>
      <c r="L231" s="98">
        <v>3270112</v>
      </c>
      <c r="M231" s="175" t="s">
        <v>325</v>
      </c>
      <c r="N231" s="97" t="s">
        <v>409</v>
      </c>
      <c r="O231" s="34">
        <v>12</v>
      </c>
      <c r="P231" s="97" t="s">
        <v>428</v>
      </c>
      <c r="Q231" s="31">
        <v>0</v>
      </c>
      <c r="R231" s="30" t="s">
        <v>326</v>
      </c>
      <c r="S231" s="93" t="s">
        <v>512</v>
      </c>
      <c r="T231" s="94" t="s">
        <v>513</v>
      </c>
      <c r="U231" s="22"/>
      <c r="V231" s="21"/>
      <c r="W231" s="40"/>
      <c r="X231" s="80" t="str">
        <f t="shared" si="6"/>
        <v>212020100300000000000000032701121831210000000</v>
      </c>
      <c r="Y231" s="39">
        <f t="shared" si="7"/>
        <v>45</v>
      </c>
      <c r="Z231" s="301">
        <v>0</v>
      </c>
      <c r="AA231" s="290"/>
      <c r="AB231"/>
    </row>
    <row r="232" spans="1:28" ht="30" customHeight="1">
      <c r="A232" s="31">
        <v>2</v>
      </c>
      <c r="B232" s="30">
        <v>1</v>
      </c>
      <c r="C232" s="25">
        <v>2</v>
      </c>
      <c r="D232" s="34" t="s">
        <v>279</v>
      </c>
      <c r="E232" s="34" t="s">
        <v>280</v>
      </c>
      <c r="F232" s="34" t="s">
        <v>281</v>
      </c>
      <c r="G232" s="35" t="s">
        <v>282</v>
      </c>
      <c r="H232" s="35" t="s">
        <v>282</v>
      </c>
      <c r="I232" s="35" t="s">
        <v>282</v>
      </c>
      <c r="J232" s="35" t="s">
        <v>282</v>
      </c>
      <c r="K232" s="30" t="s">
        <v>283</v>
      </c>
      <c r="L232" s="121">
        <v>3270112</v>
      </c>
      <c r="M232" s="174" t="s">
        <v>325</v>
      </c>
      <c r="N232" s="120">
        <v>1</v>
      </c>
      <c r="O232" s="34">
        <v>12</v>
      </c>
      <c r="P232" s="120">
        <v>230</v>
      </c>
      <c r="Q232" s="31">
        <v>0</v>
      </c>
      <c r="R232" s="30" t="s">
        <v>326</v>
      </c>
      <c r="S232" s="116" t="s">
        <v>512</v>
      </c>
      <c r="T232" s="117" t="s">
        <v>513</v>
      </c>
      <c r="U232" s="22"/>
      <c r="V232" s="21"/>
      <c r="W232" s="41"/>
      <c r="X232" s="103" t="str">
        <f t="shared" si="6"/>
        <v>212020100300000000000000032701121811223000000</v>
      </c>
      <c r="Y232" s="39">
        <f t="shared" si="7"/>
        <v>45</v>
      </c>
      <c r="Z232" s="306">
        <v>0</v>
      </c>
      <c r="AA232" s="256"/>
      <c r="AB232"/>
    </row>
    <row r="233" spans="1:28" ht="18.75" customHeight="1">
      <c r="A233" s="31">
        <v>2</v>
      </c>
      <c r="B233" s="30">
        <v>1</v>
      </c>
      <c r="C233" s="25">
        <v>2</v>
      </c>
      <c r="D233" s="34" t="s">
        <v>279</v>
      </c>
      <c r="E233" s="34" t="s">
        <v>280</v>
      </c>
      <c r="F233" s="34" t="s">
        <v>334</v>
      </c>
      <c r="G233" s="35" t="s">
        <v>282</v>
      </c>
      <c r="H233" s="35" t="s">
        <v>282</v>
      </c>
      <c r="I233" s="35" t="s">
        <v>282</v>
      </c>
      <c r="J233" s="35" t="s">
        <v>282</v>
      </c>
      <c r="K233" s="30" t="s">
        <v>283</v>
      </c>
      <c r="L233" s="98">
        <v>4299502</v>
      </c>
      <c r="M233" s="175" t="s">
        <v>325</v>
      </c>
      <c r="N233" s="97" t="s">
        <v>409</v>
      </c>
      <c r="O233" s="34">
        <v>12</v>
      </c>
      <c r="P233" s="97" t="s">
        <v>428</v>
      </c>
      <c r="Q233" s="31">
        <v>0</v>
      </c>
      <c r="R233" s="30" t="s">
        <v>326</v>
      </c>
      <c r="S233" s="93" t="s">
        <v>514</v>
      </c>
      <c r="T233" s="94" t="s">
        <v>515</v>
      </c>
      <c r="U233" s="22"/>
      <c r="V233" s="21"/>
      <c r="W233" s="40"/>
      <c r="X233" s="80" t="str">
        <f t="shared" si="6"/>
        <v>212020100400000000000000042995021831210000000</v>
      </c>
      <c r="Y233" s="39">
        <f t="shared" si="7"/>
        <v>45</v>
      </c>
      <c r="Z233" s="301">
        <v>0</v>
      </c>
      <c r="AA233" s="290"/>
      <c r="AB233"/>
    </row>
    <row r="234" spans="1:28" ht="18.75" customHeight="1">
      <c r="A234" s="31">
        <v>2</v>
      </c>
      <c r="B234" s="30">
        <v>1</v>
      </c>
      <c r="C234" s="25">
        <v>2</v>
      </c>
      <c r="D234" s="34" t="s">
        <v>279</v>
      </c>
      <c r="E234" s="34" t="s">
        <v>280</v>
      </c>
      <c r="F234" s="34" t="s">
        <v>334</v>
      </c>
      <c r="G234" s="35" t="s">
        <v>282</v>
      </c>
      <c r="H234" s="35" t="s">
        <v>282</v>
      </c>
      <c r="I234" s="35" t="s">
        <v>282</v>
      </c>
      <c r="J234" s="35" t="s">
        <v>282</v>
      </c>
      <c r="K234" s="30" t="s">
        <v>283</v>
      </c>
      <c r="L234" s="121">
        <v>4299502</v>
      </c>
      <c r="M234" s="174" t="s">
        <v>325</v>
      </c>
      <c r="N234" s="120">
        <v>1</v>
      </c>
      <c r="O234" s="34">
        <v>12</v>
      </c>
      <c r="P234" s="120">
        <v>230</v>
      </c>
      <c r="Q234" s="31">
        <v>0</v>
      </c>
      <c r="R234" s="30" t="s">
        <v>326</v>
      </c>
      <c r="S234" s="116" t="s">
        <v>514</v>
      </c>
      <c r="T234" s="117" t="s">
        <v>515</v>
      </c>
      <c r="U234" s="22"/>
      <c r="V234" s="21"/>
      <c r="W234" s="41"/>
      <c r="X234" s="103" t="str">
        <f t="shared" si="6"/>
        <v>212020100400000000000000042995021811223000000</v>
      </c>
      <c r="Y234" s="39">
        <f t="shared" si="7"/>
        <v>45</v>
      </c>
      <c r="Z234" s="306">
        <v>0</v>
      </c>
      <c r="AA234" s="256"/>
      <c r="AB234"/>
    </row>
    <row r="235" spans="1:28" ht="30" customHeight="1">
      <c r="A235" s="31">
        <v>2</v>
      </c>
      <c r="B235" s="30">
        <v>1</v>
      </c>
      <c r="C235" s="25">
        <v>2</v>
      </c>
      <c r="D235" s="34" t="s">
        <v>279</v>
      </c>
      <c r="E235" s="34" t="s">
        <v>280</v>
      </c>
      <c r="F235" s="34" t="s">
        <v>334</v>
      </c>
      <c r="G235" s="35" t="s">
        <v>282</v>
      </c>
      <c r="H235" s="35" t="s">
        <v>282</v>
      </c>
      <c r="I235" s="35" t="s">
        <v>282</v>
      </c>
      <c r="J235" s="35" t="s">
        <v>282</v>
      </c>
      <c r="K235" s="30" t="s">
        <v>283</v>
      </c>
      <c r="L235" s="98">
        <v>4299501</v>
      </c>
      <c r="M235" s="175" t="s">
        <v>325</v>
      </c>
      <c r="N235" s="97" t="s">
        <v>409</v>
      </c>
      <c r="O235" s="34">
        <v>12</v>
      </c>
      <c r="P235" s="97" t="s">
        <v>428</v>
      </c>
      <c r="Q235" s="31">
        <v>0</v>
      </c>
      <c r="R235" s="30" t="s">
        <v>326</v>
      </c>
      <c r="S235" s="93" t="s">
        <v>516</v>
      </c>
      <c r="T235" s="94" t="s">
        <v>517</v>
      </c>
      <c r="U235" s="22"/>
      <c r="V235" s="21"/>
      <c r="W235" s="40"/>
      <c r="X235" s="80" t="str">
        <f t="shared" si="6"/>
        <v>212020100400000000000000042995011831210000000</v>
      </c>
      <c r="Y235" s="39">
        <f t="shared" si="7"/>
        <v>45</v>
      </c>
      <c r="Z235" s="301">
        <v>0</v>
      </c>
      <c r="AA235" s="290"/>
      <c r="AB235"/>
    </row>
    <row r="236" spans="1:28" ht="30" customHeight="1">
      <c r="A236" s="31">
        <v>2</v>
      </c>
      <c r="B236" s="30">
        <v>1</v>
      </c>
      <c r="C236" s="25">
        <v>2</v>
      </c>
      <c r="D236" s="34" t="s">
        <v>279</v>
      </c>
      <c r="E236" s="34" t="s">
        <v>280</v>
      </c>
      <c r="F236" s="34" t="s">
        <v>334</v>
      </c>
      <c r="G236" s="35" t="s">
        <v>282</v>
      </c>
      <c r="H236" s="35" t="s">
        <v>282</v>
      </c>
      <c r="I236" s="35" t="s">
        <v>282</v>
      </c>
      <c r="J236" s="35" t="s">
        <v>282</v>
      </c>
      <c r="K236" s="30" t="s">
        <v>283</v>
      </c>
      <c r="L236" s="121">
        <v>4299501</v>
      </c>
      <c r="M236" s="174" t="s">
        <v>325</v>
      </c>
      <c r="N236" s="120">
        <v>1</v>
      </c>
      <c r="O236" s="34">
        <v>12</v>
      </c>
      <c r="P236" s="120">
        <v>230</v>
      </c>
      <c r="Q236" s="31">
        <v>0</v>
      </c>
      <c r="R236" s="30" t="s">
        <v>326</v>
      </c>
      <c r="S236" s="116" t="s">
        <v>516</v>
      </c>
      <c r="T236" s="117" t="s">
        <v>517</v>
      </c>
      <c r="U236" s="22"/>
      <c r="V236" s="21"/>
      <c r="W236" s="41"/>
      <c r="X236" s="103" t="str">
        <f t="shared" si="6"/>
        <v>212020100400000000000000042995011811223000000</v>
      </c>
      <c r="Y236" s="39">
        <f t="shared" si="7"/>
        <v>45</v>
      </c>
      <c r="Z236" s="306">
        <v>0</v>
      </c>
      <c r="AA236" s="256"/>
      <c r="AB236"/>
    </row>
    <row r="237" spans="1:28" ht="30" customHeight="1">
      <c r="A237" s="31">
        <v>2</v>
      </c>
      <c r="B237" s="30">
        <v>1</v>
      </c>
      <c r="C237" s="25">
        <v>2</v>
      </c>
      <c r="D237" s="34" t="s">
        <v>279</v>
      </c>
      <c r="E237" s="34" t="s">
        <v>280</v>
      </c>
      <c r="F237" s="34" t="s">
        <v>281</v>
      </c>
      <c r="G237" s="35" t="s">
        <v>282</v>
      </c>
      <c r="H237" s="35" t="s">
        <v>282</v>
      </c>
      <c r="I237" s="35" t="s">
        <v>282</v>
      </c>
      <c r="J237" s="35" t="s">
        <v>282</v>
      </c>
      <c r="K237" s="30" t="s">
        <v>283</v>
      </c>
      <c r="L237" s="98">
        <v>3699006</v>
      </c>
      <c r="M237" s="175" t="s">
        <v>325</v>
      </c>
      <c r="N237" s="97" t="s">
        <v>409</v>
      </c>
      <c r="O237" s="34">
        <v>12</v>
      </c>
      <c r="P237" s="97" t="s">
        <v>428</v>
      </c>
      <c r="Q237" s="31">
        <v>0</v>
      </c>
      <c r="R237" s="30" t="s">
        <v>326</v>
      </c>
      <c r="S237" s="93" t="s">
        <v>158</v>
      </c>
      <c r="T237" s="94" t="s">
        <v>159</v>
      </c>
      <c r="U237" s="22"/>
      <c r="V237" s="21"/>
      <c r="W237" s="40"/>
      <c r="X237" s="80" t="str">
        <f t="shared" si="6"/>
        <v>212020100300000000000000036990061831210000000</v>
      </c>
      <c r="Y237" s="39">
        <f t="shared" si="7"/>
        <v>45</v>
      </c>
      <c r="Z237" s="301">
        <v>0</v>
      </c>
      <c r="AA237" s="290"/>
      <c r="AB237"/>
    </row>
    <row r="238" spans="1:28" ht="30">
      <c r="A238" s="31">
        <v>2</v>
      </c>
      <c r="B238" s="30">
        <v>1</v>
      </c>
      <c r="C238" s="25">
        <v>2</v>
      </c>
      <c r="D238" s="34" t="s">
        <v>279</v>
      </c>
      <c r="E238" s="34" t="s">
        <v>280</v>
      </c>
      <c r="F238" s="34" t="s">
        <v>281</v>
      </c>
      <c r="G238" s="35" t="s">
        <v>282</v>
      </c>
      <c r="H238" s="35" t="s">
        <v>282</v>
      </c>
      <c r="I238" s="35" t="s">
        <v>282</v>
      </c>
      <c r="J238" s="35" t="s">
        <v>282</v>
      </c>
      <c r="K238" s="30" t="s">
        <v>283</v>
      </c>
      <c r="L238" s="121">
        <v>3699006</v>
      </c>
      <c r="M238" s="174" t="s">
        <v>325</v>
      </c>
      <c r="N238" s="120">
        <v>1</v>
      </c>
      <c r="O238" s="34">
        <v>12</v>
      </c>
      <c r="P238" s="120">
        <v>230</v>
      </c>
      <c r="Q238" s="31">
        <v>0</v>
      </c>
      <c r="R238" s="30" t="s">
        <v>326</v>
      </c>
      <c r="S238" s="116" t="s">
        <v>158</v>
      </c>
      <c r="T238" s="117" t="s">
        <v>159</v>
      </c>
      <c r="U238" s="22"/>
      <c r="V238" s="21"/>
      <c r="W238" s="41"/>
      <c r="X238" s="103" t="str">
        <f t="shared" si="6"/>
        <v>212020100300000000000000036990061811223000000</v>
      </c>
      <c r="Y238" s="39">
        <f t="shared" si="7"/>
        <v>45</v>
      </c>
      <c r="Z238" s="306">
        <v>52360</v>
      </c>
      <c r="AA238" s="290" t="s">
        <v>429</v>
      </c>
    </row>
    <row r="239" spans="1:28" ht="31.5" customHeight="1">
      <c r="A239" s="31">
        <v>2</v>
      </c>
      <c r="B239" s="30">
        <v>1</v>
      </c>
      <c r="C239" s="25">
        <v>2</v>
      </c>
      <c r="D239" s="34" t="s">
        <v>279</v>
      </c>
      <c r="E239" s="34" t="s">
        <v>280</v>
      </c>
      <c r="F239" s="34" t="s">
        <v>334</v>
      </c>
      <c r="G239" s="35" t="s">
        <v>282</v>
      </c>
      <c r="H239" s="35" t="s">
        <v>282</v>
      </c>
      <c r="I239" s="35" t="s">
        <v>282</v>
      </c>
      <c r="J239" s="35" t="s">
        <v>282</v>
      </c>
      <c r="K239" s="30" t="s">
        <v>283</v>
      </c>
      <c r="L239" s="98">
        <v>4299504</v>
      </c>
      <c r="M239" s="175" t="s">
        <v>325</v>
      </c>
      <c r="N239" s="97" t="s">
        <v>409</v>
      </c>
      <c r="O239" s="34">
        <v>12</v>
      </c>
      <c r="P239" s="97" t="s">
        <v>428</v>
      </c>
      <c r="Q239" s="31">
        <v>0</v>
      </c>
      <c r="R239" s="30" t="s">
        <v>326</v>
      </c>
      <c r="S239" s="93" t="s">
        <v>518</v>
      </c>
      <c r="T239" s="94" t="s">
        <v>519</v>
      </c>
      <c r="U239" s="22"/>
      <c r="V239" s="21"/>
      <c r="W239" s="40"/>
      <c r="X239" s="80" t="str">
        <f t="shared" si="6"/>
        <v>212020100400000000000000042995041831210000000</v>
      </c>
      <c r="Y239" s="39">
        <f t="shared" si="7"/>
        <v>45</v>
      </c>
      <c r="Z239" s="301">
        <v>0</v>
      </c>
      <c r="AA239" s="290"/>
      <c r="AB239"/>
    </row>
    <row r="240" spans="1:28" ht="31.5" customHeight="1">
      <c r="A240" s="31">
        <v>2</v>
      </c>
      <c r="B240" s="30">
        <v>1</v>
      </c>
      <c r="C240" s="25">
        <v>2</v>
      </c>
      <c r="D240" s="34" t="s">
        <v>279</v>
      </c>
      <c r="E240" s="34" t="s">
        <v>280</v>
      </c>
      <c r="F240" s="34" t="s">
        <v>334</v>
      </c>
      <c r="G240" s="35" t="s">
        <v>282</v>
      </c>
      <c r="H240" s="35" t="s">
        <v>282</v>
      </c>
      <c r="I240" s="35" t="s">
        <v>282</v>
      </c>
      <c r="J240" s="35" t="s">
        <v>282</v>
      </c>
      <c r="K240" s="30" t="s">
        <v>283</v>
      </c>
      <c r="L240" s="121">
        <v>4299504</v>
      </c>
      <c r="M240" s="174" t="s">
        <v>325</v>
      </c>
      <c r="N240" s="120">
        <v>1</v>
      </c>
      <c r="O240" s="34">
        <v>12</v>
      </c>
      <c r="P240" s="120">
        <v>230</v>
      </c>
      <c r="Q240" s="31">
        <v>0</v>
      </c>
      <c r="R240" s="30" t="s">
        <v>326</v>
      </c>
      <c r="S240" s="116" t="s">
        <v>518</v>
      </c>
      <c r="T240" s="117" t="s">
        <v>519</v>
      </c>
      <c r="U240" s="22"/>
      <c r="V240" s="21"/>
      <c r="W240" s="41"/>
      <c r="X240" s="103" t="str">
        <f t="shared" si="6"/>
        <v>212020100400000000000000042995041811223000000</v>
      </c>
      <c r="Y240" s="39">
        <f t="shared" si="7"/>
        <v>45</v>
      </c>
      <c r="Z240" s="306">
        <v>0</v>
      </c>
      <c r="AA240" s="256"/>
      <c r="AB240"/>
    </row>
    <row r="241" spans="1:28" ht="30" customHeight="1">
      <c r="A241" s="31">
        <v>2</v>
      </c>
      <c r="B241" s="30">
        <v>1</v>
      </c>
      <c r="C241" s="25">
        <v>2</v>
      </c>
      <c r="D241" s="34" t="s">
        <v>279</v>
      </c>
      <c r="E241" s="34" t="s">
        <v>280</v>
      </c>
      <c r="F241" s="34" t="s">
        <v>334</v>
      </c>
      <c r="G241" s="35" t="s">
        <v>282</v>
      </c>
      <c r="H241" s="35" t="s">
        <v>282</v>
      </c>
      <c r="I241" s="35" t="s">
        <v>282</v>
      </c>
      <c r="J241" s="35" t="s">
        <v>282</v>
      </c>
      <c r="K241" s="30" t="s">
        <v>283</v>
      </c>
      <c r="L241" s="98">
        <v>4516003</v>
      </c>
      <c r="M241" s="175" t="s">
        <v>325</v>
      </c>
      <c r="N241" s="97" t="s">
        <v>409</v>
      </c>
      <c r="O241" s="34">
        <v>12</v>
      </c>
      <c r="P241" s="97" t="s">
        <v>428</v>
      </c>
      <c r="Q241" s="31">
        <v>0</v>
      </c>
      <c r="R241" s="30" t="s">
        <v>326</v>
      </c>
      <c r="S241" s="93" t="s">
        <v>520</v>
      </c>
      <c r="T241" s="94" t="s">
        <v>521</v>
      </c>
      <c r="U241" s="22"/>
      <c r="V241" s="21"/>
      <c r="W241" s="40"/>
      <c r="X241" s="80" t="str">
        <f t="shared" si="6"/>
        <v>212020100400000000000000045160031831210000000</v>
      </c>
      <c r="Y241" s="39">
        <f t="shared" si="7"/>
        <v>45</v>
      </c>
      <c r="Z241" s="301">
        <v>0</v>
      </c>
      <c r="AA241" s="290"/>
      <c r="AB241"/>
    </row>
    <row r="242" spans="1:28" ht="30" customHeight="1">
      <c r="A242" s="31">
        <v>2</v>
      </c>
      <c r="B242" s="30">
        <v>1</v>
      </c>
      <c r="C242" s="25">
        <v>2</v>
      </c>
      <c r="D242" s="34" t="s">
        <v>279</v>
      </c>
      <c r="E242" s="34" t="s">
        <v>280</v>
      </c>
      <c r="F242" s="34" t="s">
        <v>334</v>
      </c>
      <c r="G242" s="35" t="s">
        <v>282</v>
      </c>
      <c r="H242" s="35" t="s">
        <v>282</v>
      </c>
      <c r="I242" s="35" t="s">
        <v>282</v>
      </c>
      <c r="J242" s="35" t="s">
        <v>282</v>
      </c>
      <c r="K242" s="30" t="s">
        <v>283</v>
      </c>
      <c r="L242" s="121">
        <v>4516003</v>
      </c>
      <c r="M242" s="174" t="s">
        <v>325</v>
      </c>
      <c r="N242" s="120">
        <v>1</v>
      </c>
      <c r="O242" s="34">
        <v>12</v>
      </c>
      <c r="P242" s="120">
        <v>230</v>
      </c>
      <c r="Q242" s="31">
        <v>0</v>
      </c>
      <c r="R242" s="30" t="s">
        <v>326</v>
      </c>
      <c r="S242" s="116" t="s">
        <v>520</v>
      </c>
      <c r="T242" s="117" t="s">
        <v>521</v>
      </c>
      <c r="U242" s="22"/>
      <c r="V242" s="21"/>
      <c r="W242" s="41"/>
      <c r="X242" s="103" t="str">
        <f t="shared" si="6"/>
        <v>212020100400000000000000045160031811223000000</v>
      </c>
      <c r="Y242" s="39">
        <f t="shared" si="7"/>
        <v>45</v>
      </c>
      <c r="Z242" s="306">
        <v>0</v>
      </c>
      <c r="AA242" s="256"/>
      <c r="AB242"/>
    </row>
    <row r="243" spans="1:28" ht="18.75" customHeight="1">
      <c r="A243" s="31">
        <v>2</v>
      </c>
      <c r="B243" s="30">
        <v>1</v>
      </c>
      <c r="C243" s="25">
        <v>2</v>
      </c>
      <c r="D243" s="34" t="s">
        <v>279</v>
      </c>
      <c r="E243" s="34" t="s">
        <v>280</v>
      </c>
      <c r="F243" s="34" t="s">
        <v>334</v>
      </c>
      <c r="G243" s="35" t="s">
        <v>282</v>
      </c>
      <c r="H243" s="35" t="s">
        <v>282</v>
      </c>
      <c r="I243" s="35" t="s">
        <v>282</v>
      </c>
      <c r="J243" s="35" t="s">
        <v>282</v>
      </c>
      <c r="K243" s="30" t="s">
        <v>283</v>
      </c>
      <c r="L243" s="98">
        <v>4516004</v>
      </c>
      <c r="M243" s="175" t="s">
        <v>325</v>
      </c>
      <c r="N243" s="97" t="s">
        <v>409</v>
      </c>
      <c r="O243" s="34">
        <v>12</v>
      </c>
      <c r="P243" s="97" t="s">
        <v>428</v>
      </c>
      <c r="Q243" s="31">
        <v>0</v>
      </c>
      <c r="R243" s="30" t="s">
        <v>326</v>
      </c>
      <c r="S243" s="93" t="s">
        <v>522</v>
      </c>
      <c r="T243" s="94" t="s">
        <v>523</v>
      </c>
      <c r="U243" s="22"/>
      <c r="V243" s="21"/>
      <c r="W243" s="40"/>
      <c r="X243" s="80" t="str">
        <f t="shared" si="6"/>
        <v>212020100400000000000000045160041831210000000</v>
      </c>
      <c r="Y243" s="39">
        <f t="shared" si="7"/>
        <v>45</v>
      </c>
      <c r="Z243" s="301">
        <v>0</v>
      </c>
      <c r="AA243" s="290"/>
      <c r="AB243"/>
    </row>
    <row r="244" spans="1:28" ht="18.75" customHeight="1">
      <c r="A244" s="31">
        <v>2</v>
      </c>
      <c r="B244" s="30">
        <v>1</v>
      </c>
      <c r="C244" s="25">
        <v>2</v>
      </c>
      <c r="D244" s="34" t="s">
        <v>279</v>
      </c>
      <c r="E244" s="34" t="s">
        <v>280</v>
      </c>
      <c r="F244" s="34" t="s">
        <v>334</v>
      </c>
      <c r="G244" s="35" t="s">
        <v>282</v>
      </c>
      <c r="H244" s="35" t="s">
        <v>282</v>
      </c>
      <c r="I244" s="35" t="s">
        <v>282</v>
      </c>
      <c r="J244" s="35" t="s">
        <v>282</v>
      </c>
      <c r="K244" s="30" t="s">
        <v>283</v>
      </c>
      <c r="L244" s="121">
        <v>4516004</v>
      </c>
      <c r="M244" s="174" t="s">
        <v>325</v>
      </c>
      <c r="N244" s="120">
        <v>1</v>
      </c>
      <c r="O244" s="34">
        <v>12</v>
      </c>
      <c r="P244" s="120">
        <v>230</v>
      </c>
      <c r="Q244" s="31">
        <v>0</v>
      </c>
      <c r="R244" s="30" t="s">
        <v>326</v>
      </c>
      <c r="S244" s="116" t="s">
        <v>522</v>
      </c>
      <c r="T244" s="117" t="s">
        <v>523</v>
      </c>
      <c r="U244" s="22"/>
      <c r="V244" s="21"/>
      <c r="W244" s="41"/>
      <c r="X244" s="103" t="str">
        <f t="shared" si="6"/>
        <v>212020100400000000000000045160041811223000000</v>
      </c>
      <c r="Y244" s="39">
        <f t="shared" si="7"/>
        <v>45</v>
      </c>
      <c r="Z244" s="306">
        <v>0</v>
      </c>
      <c r="AA244" s="256"/>
      <c r="AB244"/>
    </row>
    <row r="245" spans="1:28" ht="18.75" customHeight="1">
      <c r="A245" s="31">
        <v>2</v>
      </c>
      <c r="B245" s="30">
        <v>1</v>
      </c>
      <c r="C245" s="25">
        <v>2</v>
      </c>
      <c r="D245" s="34" t="s">
        <v>279</v>
      </c>
      <c r="E245" s="34" t="s">
        <v>280</v>
      </c>
      <c r="F245" s="34" t="s">
        <v>334</v>
      </c>
      <c r="G245" s="35" t="s">
        <v>282</v>
      </c>
      <c r="H245" s="35" t="s">
        <v>282</v>
      </c>
      <c r="I245" s="35" t="s">
        <v>282</v>
      </c>
      <c r="J245" s="35" t="s">
        <v>282</v>
      </c>
      <c r="K245" s="30" t="s">
        <v>283</v>
      </c>
      <c r="L245" s="98">
        <v>4516005</v>
      </c>
      <c r="M245" s="175" t="s">
        <v>325</v>
      </c>
      <c r="N245" s="97" t="s">
        <v>409</v>
      </c>
      <c r="O245" s="34">
        <v>12</v>
      </c>
      <c r="P245" s="97" t="s">
        <v>428</v>
      </c>
      <c r="Q245" s="31">
        <v>0</v>
      </c>
      <c r="R245" s="30" t="s">
        <v>326</v>
      </c>
      <c r="S245" s="93" t="s">
        <v>524</v>
      </c>
      <c r="T245" s="94" t="s">
        <v>525</v>
      </c>
      <c r="U245" s="22"/>
      <c r="V245" s="21"/>
      <c r="W245" s="40"/>
      <c r="X245" s="80" t="str">
        <f t="shared" si="6"/>
        <v>212020100400000000000000045160051831210000000</v>
      </c>
      <c r="Y245" s="39">
        <f t="shared" si="7"/>
        <v>45</v>
      </c>
      <c r="Z245" s="301">
        <v>0</v>
      </c>
      <c r="AA245" s="290"/>
      <c r="AB245"/>
    </row>
    <row r="246" spans="1:28" ht="18.75" customHeight="1">
      <c r="A246" s="31">
        <v>2</v>
      </c>
      <c r="B246" s="30">
        <v>1</v>
      </c>
      <c r="C246" s="25">
        <v>2</v>
      </c>
      <c r="D246" s="34" t="s">
        <v>279</v>
      </c>
      <c r="E246" s="34" t="s">
        <v>280</v>
      </c>
      <c r="F246" s="34" t="s">
        <v>334</v>
      </c>
      <c r="G246" s="35" t="s">
        <v>282</v>
      </c>
      <c r="H246" s="35" t="s">
        <v>282</v>
      </c>
      <c r="I246" s="35" t="s">
        <v>282</v>
      </c>
      <c r="J246" s="35" t="s">
        <v>282</v>
      </c>
      <c r="K246" s="30" t="s">
        <v>283</v>
      </c>
      <c r="L246" s="121">
        <v>4516005</v>
      </c>
      <c r="M246" s="174" t="s">
        <v>325</v>
      </c>
      <c r="N246" s="120">
        <v>1</v>
      </c>
      <c r="O246" s="34">
        <v>12</v>
      </c>
      <c r="P246" s="120">
        <v>230</v>
      </c>
      <c r="Q246" s="31">
        <v>0</v>
      </c>
      <c r="R246" s="30" t="s">
        <v>326</v>
      </c>
      <c r="S246" s="116" t="s">
        <v>524</v>
      </c>
      <c r="T246" s="117" t="s">
        <v>525</v>
      </c>
      <c r="U246" s="22"/>
      <c r="V246" s="21"/>
      <c r="W246" s="41"/>
      <c r="X246" s="103" t="str">
        <f t="shared" si="6"/>
        <v>212020100400000000000000045160051811223000000</v>
      </c>
      <c r="Y246" s="39">
        <f t="shared" si="7"/>
        <v>45</v>
      </c>
      <c r="Z246" s="306">
        <v>0</v>
      </c>
      <c r="AA246" s="256"/>
      <c r="AB246"/>
    </row>
    <row r="247" spans="1:28" ht="30" customHeight="1">
      <c r="A247" s="31">
        <v>2</v>
      </c>
      <c r="B247" s="30">
        <v>1</v>
      </c>
      <c r="C247" s="25">
        <v>2</v>
      </c>
      <c r="D247" s="34" t="s">
        <v>279</v>
      </c>
      <c r="E247" s="34" t="s">
        <v>280</v>
      </c>
      <c r="F247" s="34" t="s">
        <v>334</v>
      </c>
      <c r="G247" s="35" t="s">
        <v>282</v>
      </c>
      <c r="H247" s="35" t="s">
        <v>282</v>
      </c>
      <c r="I247" s="35" t="s">
        <v>282</v>
      </c>
      <c r="J247" s="35" t="s">
        <v>282</v>
      </c>
      <c r="K247" s="30" t="s">
        <v>283</v>
      </c>
      <c r="L247" s="98">
        <v>4513002</v>
      </c>
      <c r="M247" s="175" t="s">
        <v>325</v>
      </c>
      <c r="N247" s="97" t="s">
        <v>409</v>
      </c>
      <c r="O247" s="34">
        <v>12</v>
      </c>
      <c r="P247" s="97" t="s">
        <v>428</v>
      </c>
      <c r="Q247" s="31">
        <v>0</v>
      </c>
      <c r="R247" s="30" t="s">
        <v>326</v>
      </c>
      <c r="S247" s="93" t="s">
        <v>161</v>
      </c>
      <c r="T247" s="94" t="s">
        <v>162</v>
      </c>
      <c r="U247" s="22"/>
      <c r="V247" s="21"/>
      <c r="W247" s="40"/>
      <c r="X247" s="80" t="str">
        <f t="shared" si="6"/>
        <v>212020100400000000000000045130021831210000000</v>
      </c>
      <c r="Y247" s="39">
        <f t="shared" si="7"/>
        <v>45</v>
      </c>
      <c r="Z247" s="301">
        <v>0</v>
      </c>
      <c r="AA247" s="290"/>
      <c r="AB247"/>
    </row>
    <row r="248" spans="1:28" ht="30">
      <c r="A248" s="31">
        <v>2</v>
      </c>
      <c r="B248" s="30">
        <v>1</v>
      </c>
      <c r="C248" s="25">
        <v>2</v>
      </c>
      <c r="D248" s="34" t="s">
        <v>279</v>
      </c>
      <c r="E248" s="34" t="s">
        <v>280</v>
      </c>
      <c r="F248" s="34" t="s">
        <v>334</v>
      </c>
      <c r="G248" s="35" t="s">
        <v>282</v>
      </c>
      <c r="H248" s="35" t="s">
        <v>282</v>
      </c>
      <c r="I248" s="35" t="s">
        <v>282</v>
      </c>
      <c r="J248" s="35" t="s">
        <v>282</v>
      </c>
      <c r="K248" s="30" t="s">
        <v>283</v>
      </c>
      <c r="L248" s="121">
        <v>4513002</v>
      </c>
      <c r="M248" s="174" t="s">
        <v>325</v>
      </c>
      <c r="N248" s="120">
        <v>1</v>
      </c>
      <c r="O248" s="34">
        <v>12</v>
      </c>
      <c r="P248" s="120">
        <v>230</v>
      </c>
      <c r="Q248" s="31">
        <v>0</v>
      </c>
      <c r="R248" s="30" t="s">
        <v>326</v>
      </c>
      <c r="S248" s="116" t="s">
        <v>161</v>
      </c>
      <c r="T248" s="117" t="s">
        <v>162</v>
      </c>
      <c r="U248" s="22"/>
      <c r="V248" s="21"/>
      <c r="W248" s="41"/>
      <c r="X248" s="103" t="str">
        <f t="shared" si="6"/>
        <v>212020100400000000000000045130021811223000000</v>
      </c>
      <c r="Y248" s="39">
        <f t="shared" si="7"/>
        <v>45</v>
      </c>
      <c r="Z248" s="306">
        <v>47020</v>
      </c>
      <c r="AA248" s="290" t="s">
        <v>429</v>
      </c>
    </row>
    <row r="249" spans="1:28" ht="30" customHeight="1">
      <c r="A249" s="31">
        <v>2</v>
      </c>
      <c r="B249" s="30">
        <v>1</v>
      </c>
      <c r="C249" s="25">
        <v>2</v>
      </c>
      <c r="D249" s="34" t="s">
        <v>279</v>
      </c>
      <c r="E249" s="34" t="s">
        <v>280</v>
      </c>
      <c r="F249" s="34" t="s">
        <v>334</v>
      </c>
      <c r="G249" s="35" t="s">
        <v>282</v>
      </c>
      <c r="H249" s="35" t="s">
        <v>282</v>
      </c>
      <c r="I249" s="35" t="s">
        <v>282</v>
      </c>
      <c r="J249" s="35" t="s">
        <v>282</v>
      </c>
      <c r="K249" s="30" t="s">
        <v>283</v>
      </c>
      <c r="L249" s="98">
        <v>4527200</v>
      </c>
      <c r="M249" s="175" t="s">
        <v>325</v>
      </c>
      <c r="N249" s="97" t="s">
        <v>409</v>
      </c>
      <c r="O249" s="34">
        <v>12</v>
      </c>
      <c r="P249" s="97" t="s">
        <v>428</v>
      </c>
      <c r="Q249" s="31">
        <v>0</v>
      </c>
      <c r="R249" s="30" t="s">
        <v>326</v>
      </c>
      <c r="S249" s="93" t="s">
        <v>526</v>
      </c>
      <c r="T249" s="94" t="s">
        <v>527</v>
      </c>
      <c r="U249" s="22"/>
      <c r="V249" s="21"/>
      <c r="W249" s="40"/>
      <c r="X249" s="80" t="str">
        <f t="shared" si="6"/>
        <v>212020100400000000000000045272001831210000000</v>
      </c>
      <c r="Y249" s="39">
        <f t="shared" si="7"/>
        <v>45</v>
      </c>
      <c r="Z249" s="301">
        <v>0</v>
      </c>
      <c r="AA249" s="290"/>
      <c r="AB249"/>
    </row>
    <row r="250" spans="1:28" ht="30" customHeight="1">
      <c r="A250" s="31">
        <v>2</v>
      </c>
      <c r="B250" s="30">
        <v>1</v>
      </c>
      <c r="C250" s="25">
        <v>2</v>
      </c>
      <c r="D250" s="34" t="s">
        <v>279</v>
      </c>
      <c r="E250" s="34" t="s">
        <v>280</v>
      </c>
      <c r="F250" s="34" t="s">
        <v>334</v>
      </c>
      <c r="G250" s="35" t="s">
        <v>282</v>
      </c>
      <c r="H250" s="35" t="s">
        <v>282</v>
      </c>
      <c r="I250" s="35" t="s">
        <v>282</v>
      </c>
      <c r="J250" s="35" t="s">
        <v>282</v>
      </c>
      <c r="K250" s="30" t="s">
        <v>283</v>
      </c>
      <c r="L250" s="121">
        <v>4527200</v>
      </c>
      <c r="M250" s="174" t="s">
        <v>325</v>
      </c>
      <c r="N250" s="120">
        <v>1</v>
      </c>
      <c r="O250" s="34">
        <v>12</v>
      </c>
      <c r="P250" s="120">
        <v>230</v>
      </c>
      <c r="Q250" s="31">
        <v>0</v>
      </c>
      <c r="R250" s="30" t="s">
        <v>326</v>
      </c>
      <c r="S250" s="116" t="s">
        <v>526</v>
      </c>
      <c r="T250" s="117" t="s">
        <v>527</v>
      </c>
      <c r="U250" s="22"/>
      <c r="V250" s="21"/>
      <c r="W250" s="41"/>
      <c r="X250" s="103" t="str">
        <f t="shared" si="6"/>
        <v>212020100400000000000000045272001811223000000</v>
      </c>
      <c r="Y250" s="39">
        <f t="shared" si="7"/>
        <v>45</v>
      </c>
      <c r="Z250" s="306">
        <v>0</v>
      </c>
      <c r="AA250" s="256"/>
      <c r="AB250"/>
    </row>
    <row r="251" spans="1:28" ht="45" customHeight="1">
      <c r="A251" s="31">
        <v>2</v>
      </c>
      <c r="B251" s="31">
        <v>1</v>
      </c>
      <c r="C251" s="25">
        <v>2</v>
      </c>
      <c r="D251" s="34" t="s">
        <v>279</v>
      </c>
      <c r="E251" s="34" t="s">
        <v>280</v>
      </c>
      <c r="F251" s="34" t="s">
        <v>281</v>
      </c>
      <c r="G251" s="35" t="s">
        <v>282</v>
      </c>
      <c r="H251" s="35" t="s">
        <v>282</v>
      </c>
      <c r="I251" s="35" t="s">
        <v>282</v>
      </c>
      <c r="J251" s="35" t="s">
        <v>282</v>
      </c>
      <c r="K251" s="30" t="s">
        <v>283</v>
      </c>
      <c r="L251" s="98">
        <v>3270109</v>
      </c>
      <c r="M251" s="175" t="s">
        <v>325</v>
      </c>
      <c r="N251" s="97" t="s">
        <v>409</v>
      </c>
      <c r="O251" s="34">
        <v>12</v>
      </c>
      <c r="P251" s="97" t="s">
        <v>428</v>
      </c>
      <c r="Q251" s="31">
        <v>0</v>
      </c>
      <c r="R251" s="30" t="s">
        <v>326</v>
      </c>
      <c r="S251" s="93" t="s">
        <v>528</v>
      </c>
      <c r="T251" s="94" t="s">
        <v>529</v>
      </c>
      <c r="U251" s="22"/>
      <c r="V251" s="21"/>
      <c r="W251" s="40"/>
      <c r="X251" s="80" t="str">
        <f t="shared" si="6"/>
        <v>212020100300000000000000032701091831210000000</v>
      </c>
      <c r="Y251" s="39">
        <f t="shared" si="7"/>
        <v>45</v>
      </c>
      <c r="Z251" s="301">
        <v>0</v>
      </c>
      <c r="AA251" s="290"/>
      <c r="AB251"/>
    </row>
    <row r="252" spans="1:28" ht="45" customHeight="1">
      <c r="A252" s="31">
        <v>2</v>
      </c>
      <c r="B252" s="31">
        <v>1</v>
      </c>
      <c r="C252" s="25">
        <v>2</v>
      </c>
      <c r="D252" s="34" t="s">
        <v>279</v>
      </c>
      <c r="E252" s="34" t="s">
        <v>280</v>
      </c>
      <c r="F252" s="34" t="s">
        <v>281</v>
      </c>
      <c r="G252" s="35" t="s">
        <v>282</v>
      </c>
      <c r="H252" s="35" t="s">
        <v>282</v>
      </c>
      <c r="I252" s="35" t="s">
        <v>282</v>
      </c>
      <c r="J252" s="35" t="s">
        <v>282</v>
      </c>
      <c r="K252" s="30" t="s">
        <v>283</v>
      </c>
      <c r="L252" s="121">
        <v>3270109</v>
      </c>
      <c r="M252" s="174" t="s">
        <v>325</v>
      </c>
      <c r="N252" s="120">
        <v>1</v>
      </c>
      <c r="O252" s="34">
        <v>12</v>
      </c>
      <c r="P252" s="120">
        <v>230</v>
      </c>
      <c r="Q252" s="31">
        <v>0</v>
      </c>
      <c r="R252" s="30" t="s">
        <v>326</v>
      </c>
      <c r="S252" s="116" t="s">
        <v>528</v>
      </c>
      <c r="T252" s="117" t="s">
        <v>529</v>
      </c>
      <c r="U252" s="22"/>
      <c r="V252" s="21"/>
      <c r="W252" s="41"/>
      <c r="X252" s="103" t="str">
        <f t="shared" si="6"/>
        <v>212020100300000000000000032701091811223000000</v>
      </c>
      <c r="Y252" s="39">
        <f t="shared" si="7"/>
        <v>45</v>
      </c>
      <c r="Z252" s="306">
        <v>0</v>
      </c>
      <c r="AA252" s="256"/>
      <c r="AB252"/>
    </row>
    <row r="253" spans="1:28" ht="45" customHeight="1">
      <c r="A253" s="31">
        <v>2</v>
      </c>
      <c r="B253" s="31">
        <v>1</v>
      </c>
      <c r="C253" s="25">
        <v>2</v>
      </c>
      <c r="D253" s="34" t="s">
        <v>279</v>
      </c>
      <c r="E253" s="34" t="s">
        <v>280</v>
      </c>
      <c r="F253" s="34" t="s">
        <v>281</v>
      </c>
      <c r="G253" s="35" t="s">
        <v>282</v>
      </c>
      <c r="H253" s="35" t="s">
        <v>282</v>
      </c>
      <c r="I253" s="35" t="s">
        <v>282</v>
      </c>
      <c r="J253" s="35" t="s">
        <v>282</v>
      </c>
      <c r="K253" s="30" t="s">
        <v>283</v>
      </c>
      <c r="L253" s="98">
        <v>3270110</v>
      </c>
      <c r="M253" s="175" t="s">
        <v>325</v>
      </c>
      <c r="N253" s="97" t="s">
        <v>409</v>
      </c>
      <c r="O253" s="34">
        <v>12</v>
      </c>
      <c r="P253" s="97" t="s">
        <v>428</v>
      </c>
      <c r="Q253" s="31">
        <v>0</v>
      </c>
      <c r="R253" s="30" t="s">
        <v>326</v>
      </c>
      <c r="S253" s="93" t="s">
        <v>164</v>
      </c>
      <c r="T253" s="94" t="s">
        <v>165</v>
      </c>
      <c r="U253" s="22"/>
      <c r="V253" s="21"/>
      <c r="W253" s="40"/>
      <c r="X253" s="80" t="str">
        <f t="shared" si="6"/>
        <v>212020100300000000000000032701101831210000000</v>
      </c>
      <c r="Y253" s="39">
        <f t="shared" si="7"/>
        <v>45</v>
      </c>
      <c r="Z253" s="301">
        <v>0</v>
      </c>
      <c r="AA253" s="290"/>
      <c r="AB253"/>
    </row>
    <row r="254" spans="1:28" ht="45">
      <c r="A254" s="31">
        <v>2</v>
      </c>
      <c r="B254" s="31">
        <v>1</v>
      </c>
      <c r="C254" s="25">
        <v>2</v>
      </c>
      <c r="D254" s="34" t="s">
        <v>279</v>
      </c>
      <c r="E254" s="34" t="s">
        <v>280</v>
      </c>
      <c r="F254" s="34" t="s">
        <v>281</v>
      </c>
      <c r="G254" s="35" t="s">
        <v>282</v>
      </c>
      <c r="H254" s="35" t="s">
        <v>282</v>
      </c>
      <c r="I254" s="35" t="s">
        <v>282</v>
      </c>
      <c r="J254" s="35" t="s">
        <v>282</v>
      </c>
      <c r="K254" s="30" t="s">
        <v>283</v>
      </c>
      <c r="L254" s="121">
        <v>3270110</v>
      </c>
      <c r="M254" s="174" t="s">
        <v>325</v>
      </c>
      <c r="N254" s="120">
        <v>1</v>
      </c>
      <c r="O254" s="34">
        <v>12</v>
      </c>
      <c r="P254" s="120">
        <v>230</v>
      </c>
      <c r="Q254" s="31">
        <v>0</v>
      </c>
      <c r="R254" s="30" t="s">
        <v>326</v>
      </c>
      <c r="S254" s="116" t="s">
        <v>164</v>
      </c>
      <c r="T254" s="117" t="s">
        <v>165</v>
      </c>
      <c r="U254" s="22"/>
      <c r="V254" s="21"/>
      <c r="W254" s="41"/>
      <c r="X254" s="103" t="str">
        <f t="shared" si="6"/>
        <v>212020100300000000000000032701101811223000000</v>
      </c>
      <c r="Y254" s="39">
        <f t="shared" si="7"/>
        <v>45</v>
      </c>
      <c r="Z254" s="306">
        <v>228000</v>
      </c>
      <c r="AA254" s="290" t="s">
        <v>429</v>
      </c>
    </row>
    <row r="255" spans="1:28" ht="47.25" customHeight="1">
      <c r="A255" s="31">
        <v>2</v>
      </c>
      <c r="B255" s="31">
        <v>1</v>
      </c>
      <c r="C255" s="25">
        <v>2</v>
      </c>
      <c r="D255" s="34" t="s">
        <v>279</v>
      </c>
      <c r="E255" s="34" t="s">
        <v>280</v>
      </c>
      <c r="F255" s="34" t="s">
        <v>281</v>
      </c>
      <c r="G255" s="35" t="s">
        <v>282</v>
      </c>
      <c r="H255" s="35" t="s">
        <v>282</v>
      </c>
      <c r="I255" s="35" t="s">
        <v>282</v>
      </c>
      <c r="J255" s="35" t="s">
        <v>282</v>
      </c>
      <c r="K255" s="30" t="s">
        <v>283</v>
      </c>
      <c r="L255" s="97">
        <v>3899998</v>
      </c>
      <c r="M255" s="175" t="s">
        <v>325</v>
      </c>
      <c r="N255" s="97" t="s">
        <v>409</v>
      </c>
      <c r="O255" s="34">
        <v>12</v>
      </c>
      <c r="P255" s="97" t="s">
        <v>428</v>
      </c>
      <c r="Q255" s="31">
        <v>0</v>
      </c>
      <c r="R255" s="30" t="s">
        <v>326</v>
      </c>
      <c r="S255" s="93" t="s">
        <v>167</v>
      </c>
      <c r="T255" s="94" t="s">
        <v>168</v>
      </c>
      <c r="U255" s="22"/>
      <c r="V255" s="21"/>
      <c r="W255" s="40"/>
      <c r="X255" s="80" t="str">
        <f t="shared" si="6"/>
        <v>212020100300000000000000038999981831210000000</v>
      </c>
      <c r="Y255" s="39">
        <f t="shared" si="7"/>
        <v>45</v>
      </c>
      <c r="Z255" s="301">
        <v>0</v>
      </c>
      <c r="AA255" s="290"/>
      <c r="AB255"/>
    </row>
    <row r="256" spans="1:28" ht="47.25">
      <c r="A256" s="31">
        <v>2</v>
      </c>
      <c r="B256" s="31">
        <v>1</v>
      </c>
      <c r="C256" s="25">
        <v>2</v>
      </c>
      <c r="D256" s="34" t="s">
        <v>279</v>
      </c>
      <c r="E256" s="34" t="s">
        <v>280</v>
      </c>
      <c r="F256" s="34" t="s">
        <v>281</v>
      </c>
      <c r="G256" s="35" t="s">
        <v>282</v>
      </c>
      <c r="H256" s="35" t="s">
        <v>282</v>
      </c>
      <c r="I256" s="35" t="s">
        <v>282</v>
      </c>
      <c r="J256" s="35" t="s">
        <v>282</v>
      </c>
      <c r="K256" s="30" t="s">
        <v>283</v>
      </c>
      <c r="L256" s="120">
        <v>3899998</v>
      </c>
      <c r="M256" s="174" t="s">
        <v>325</v>
      </c>
      <c r="N256" s="120">
        <v>1</v>
      </c>
      <c r="O256" s="34">
        <v>12</v>
      </c>
      <c r="P256" s="120">
        <v>230</v>
      </c>
      <c r="Q256" s="31">
        <v>0</v>
      </c>
      <c r="R256" s="30" t="s">
        <v>326</v>
      </c>
      <c r="S256" s="116" t="s">
        <v>167</v>
      </c>
      <c r="T256" s="117" t="s">
        <v>168</v>
      </c>
      <c r="U256" s="22"/>
      <c r="V256" s="21"/>
      <c r="W256" s="41"/>
      <c r="X256" s="103" t="str">
        <f t="shared" si="6"/>
        <v>212020100300000000000000038999981811223000000</v>
      </c>
      <c r="Y256" s="39">
        <f t="shared" si="7"/>
        <v>45</v>
      </c>
      <c r="Z256" s="306">
        <v>227801</v>
      </c>
      <c r="AA256" s="290" t="s">
        <v>429</v>
      </c>
    </row>
    <row r="257" spans="1:28" ht="30" customHeight="1">
      <c r="A257" s="31">
        <v>2</v>
      </c>
      <c r="B257" s="31">
        <v>1</v>
      </c>
      <c r="C257" s="25">
        <v>2</v>
      </c>
      <c r="D257" s="34" t="s">
        <v>279</v>
      </c>
      <c r="E257" s="34" t="s">
        <v>280</v>
      </c>
      <c r="F257" s="34" t="s">
        <v>281</v>
      </c>
      <c r="G257" s="35" t="s">
        <v>282</v>
      </c>
      <c r="H257" s="35" t="s">
        <v>282</v>
      </c>
      <c r="I257" s="35" t="s">
        <v>282</v>
      </c>
      <c r="J257" s="35" t="s">
        <v>282</v>
      </c>
      <c r="K257" s="30" t="s">
        <v>283</v>
      </c>
      <c r="L257" s="97">
        <v>3542006</v>
      </c>
      <c r="M257" s="175" t="s">
        <v>325</v>
      </c>
      <c r="N257" s="97" t="s">
        <v>409</v>
      </c>
      <c r="O257" s="34">
        <v>12</v>
      </c>
      <c r="P257" s="97" t="s">
        <v>428</v>
      </c>
      <c r="Q257" s="31">
        <v>0</v>
      </c>
      <c r="R257" s="30" t="s">
        <v>326</v>
      </c>
      <c r="S257" s="93" t="s">
        <v>530</v>
      </c>
      <c r="T257" s="94" t="s">
        <v>531</v>
      </c>
      <c r="U257" s="22"/>
      <c r="V257" s="21"/>
      <c r="W257" s="40"/>
      <c r="X257" s="80" t="str">
        <f t="shared" si="6"/>
        <v>212020100300000000000000035420061831210000000</v>
      </c>
      <c r="Y257" s="39">
        <f t="shared" si="7"/>
        <v>45</v>
      </c>
      <c r="Z257" s="301">
        <v>0</v>
      </c>
      <c r="AA257" s="290"/>
      <c r="AB257"/>
    </row>
    <row r="258" spans="1:28" ht="30" customHeight="1">
      <c r="A258" s="31">
        <v>2</v>
      </c>
      <c r="B258" s="31">
        <v>1</v>
      </c>
      <c r="C258" s="25">
        <v>2</v>
      </c>
      <c r="D258" s="34" t="s">
        <v>279</v>
      </c>
      <c r="E258" s="34" t="s">
        <v>280</v>
      </c>
      <c r="F258" s="34" t="s">
        <v>281</v>
      </c>
      <c r="G258" s="35" t="s">
        <v>282</v>
      </c>
      <c r="H258" s="35" t="s">
        <v>282</v>
      </c>
      <c r="I258" s="35" t="s">
        <v>282</v>
      </c>
      <c r="J258" s="35" t="s">
        <v>282</v>
      </c>
      <c r="K258" s="30" t="s">
        <v>283</v>
      </c>
      <c r="L258" s="120">
        <v>3542006</v>
      </c>
      <c r="M258" s="174" t="s">
        <v>325</v>
      </c>
      <c r="N258" s="120">
        <v>1</v>
      </c>
      <c r="O258" s="34">
        <v>12</v>
      </c>
      <c r="P258" s="120">
        <v>230</v>
      </c>
      <c r="Q258" s="31">
        <v>0</v>
      </c>
      <c r="R258" s="30" t="s">
        <v>326</v>
      </c>
      <c r="S258" s="116" t="s">
        <v>530</v>
      </c>
      <c r="T258" s="117" t="s">
        <v>531</v>
      </c>
      <c r="U258" s="22"/>
      <c r="V258" s="21"/>
      <c r="W258" s="41"/>
      <c r="X258" s="103" t="str">
        <f t="shared" si="6"/>
        <v>212020100300000000000000035420061811223000000</v>
      </c>
      <c r="Y258" s="39">
        <f t="shared" si="7"/>
        <v>45</v>
      </c>
      <c r="Z258" s="306">
        <v>0</v>
      </c>
      <c r="AA258" s="256"/>
      <c r="AB258"/>
    </row>
    <row r="259" spans="1:28" ht="30" customHeight="1">
      <c r="A259" s="31">
        <v>2</v>
      </c>
      <c r="B259" s="31">
        <v>1</v>
      </c>
      <c r="C259" s="25">
        <v>2</v>
      </c>
      <c r="D259" s="34" t="s">
        <v>279</v>
      </c>
      <c r="E259" s="34" t="s">
        <v>280</v>
      </c>
      <c r="F259" s="34" t="s">
        <v>334</v>
      </c>
      <c r="G259" s="35" t="s">
        <v>282</v>
      </c>
      <c r="H259" s="35" t="s">
        <v>282</v>
      </c>
      <c r="I259" s="35" t="s">
        <v>282</v>
      </c>
      <c r="J259" s="35" t="s">
        <v>282</v>
      </c>
      <c r="K259" s="30" t="s">
        <v>283</v>
      </c>
      <c r="L259" s="97">
        <v>4516099</v>
      </c>
      <c r="M259" s="175" t="s">
        <v>325</v>
      </c>
      <c r="N259" s="97" t="s">
        <v>409</v>
      </c>
      <c r="O259" s="34">
        <v>12</v>
      </c>
      <c r="P259" s="97" t="s">
        <v>428</v>
      </c>
      <c r="Q259" s="31">
        <v>0</v>
      </c>
      <c r="R259" s="30" t="s">
        <v>326</v>
      </c>
      <c r="S259" s="93" t="s">
        <v>532</v>
      </c>
      <c r="T259" s="94" t="s">
        <v>533</v>
      </c>
      <c r="U259" s="22"/>
      <c r="V259" s="21"/>
      <c r="W259" s="40"/>
      <c r="X259" s="80" t="str">
        <f t="shared" si="6"/>
        <v>212020100400000000000000045160991831210000000</v>
      </c>
      <c r="Y259" s="39">
        <f t="shared" si="7"/>
        <v>45</v>
      </c>
      <c r="Z259" s="301">
        <v>0</v>
      </c>
      <c r="AA259" s="290"/>
      <c r="AB259"/>
    </row>
    <row r="260" spans="1:28" ht="30" customHeight="1">
      <c r="A260" s="31">
        <v>2</v>
      </c>
      <c r="B260" s="31">
        <v>1</v>
      </c>
      <c r="C260" s="25">
        <v>2</v>
      </c>
      <c r="D260" s="34" t="s">
        <v>279</v>
      </c>
      <c r="E260" s="34" t="s">
        <v>280</v>
      </c>
      <c r="F260" s="34" t="s">
        <v>334</v>
      </c>
      <c r="G260" s="35" t="s">
        <v>282</v>
      </c>
      <c r="H260" s="35" t="s">
        <v>282</v>
      </c>
      <c r="I260" s="35" t="s">
        <v>282</v>
      </c>
      <c r="J260" s="35" t="s">
        <v>282</v>
      </c>
      <c r="K260" s="30" t="s">
        <v>283</v>
      </c>
      <c r="L260" s="120">
        <v>4516099</v>
      </c>
      <c r="M260" s="174" t="s">
        <v>325</v>
      </c>
      <c r="N260" s="120">
        <v>1</v>
      </c>
      <c r="O260" s="34">
        <v>12</v>
      </c>
      <c r="P260" s="120">
        <v>230</v>
      </c>
      <c r="Q260" s="31">
        <v>0</v>
      </c>
      <c r="R260" s="30" t="s">
        <v>326</v>
      </c>
      <c r="S260" s="116" t="s">
        <v>532</v>
      </c>
      <c r="T260" s="117" t="s">
        <v>533</v>
      </c>
      <c r="U260" s="22"/>
      <c r="V260" s="21"/>
      <c r="W260" s="41"/>
      <c r="X260" s="103" t="str">
        <f t="shared" si="6"/>
        <v>212020100400000000000000045160991811223000000</v>
      </c>
      <c r="Y260" s="39">
        <f t="shared" si="7"/>
        <v>45</v>
      </c>
      <c r="Z260" s="306">
        <v>0</v>
      </c>
      <c r="AA260" s="256"/>
      <c r="AB260"/>
    </row>
    <row r="261" spans="1:28" ht="30" customHeight="1">
      <c r="A261" s="31">
        <v>2</v>
      </c>
      <c r="B261" s="31">
        <v>1</v>
      </c>
      <c r="C261" s="25">
        <v>2</v>
      </c>
      <c r="D261" s="34" t="s">
        <v>279</v>
      </c>
      <c r="E261" s="34" t="s">
        <v>280</v>
      </c>
      <c r="F261" s="34" t="s">
        <v>281</v>
      </c>
      <c r="G261" s="35" t="s">
        <v>282</v>
      </c>
      <c r="H261" s="35" t="s">
        <v>282</v>
      </c>
      <c r="I261" s="35" t="s">
        <v>282</v>
      </c>
      <c r="J261" s="35" t="s">
        <v>282</v>
      </c>
      <c r="K261" s="30" t="s">
        <v>283</v>
      </c>
      <c r="L261" s="98">
        <v>3219202</v>
      </c>
      <c r="M261" s="175" t="s">
        <v>325</v>
      </c>
      <c r="N261" s="97" t="s">
        <v>409</v>
      </c>
      <c r="O261" s="34">
        <v>12</v>
      </c>
      <c r="P261" s="97" t="s">
        <v>428</v>
      </c>
      <c r="Q261" s="31">
        <v>0</v>
      </c>
      <c r="R261" s="30" t="s">
        <v>326</v>
      </c>
      <c r="S261" s="93" t="s">
        <v>170</v>
      </c>
      <c r="T261" s="94" t="s">
        <v>171</v>
      </c>
      <c r="U261" s="22"/>
      <c r="V261" s="21"/>
      <c r="W261" s="40"/>
      <c r="X261" s="80" t="str">
        <f t="shared" si="6"/>
        <v>212020100300000000000000032192021831210000000</v>
      </c>
      <c r="Y261" s="39">
        <f t="shared" si="7"/>
        <v>45</v>
      </c>
      <c r="Z261" s="301">
        <v>0</v>
      </c>
      <c r="AA261" s="290"/>
      <c r="AB261"/>
    </row>
    <row r="262" spans="1:28" ht="30">
      <c r="A262" s="31">
        <v>2</v>
      </c>
      <c r="B262" s="31">
        <v>1</v>
      </c>
      <c r="C262" s="25">
        <v>2</v>
      </c>
      <c r="D262" s="34" t="s">
        <v>279</v>
      </c>
      <c r="E262" s="34" t="s">
        <v>280</v>
      </c>
      <c r="F262" s="34" t="s">
        <v>281</v>
      </c>
      <c r="G262" s="35" t="s">
        <v>282</v>
      </c>
      <c r="H262" s="35" t="s">
        <v>282</v>
      </c>
      <c r="I262" s="35" t="s">
        <v>282</v>
      </c>
      <c r="J262" s="35" t="s">
        <v>282</v>
      </c>
      <c r="K262" s="30" t="s">
        <v>283</v>
      </c>
      <c r="L262" s="121">
        <v>3219202</v>
      </c>
      <c r="M262" s="174" t="s">
        <v>325</v>
      </c>
      <c r="N262" s="120">
        <v>1</v>
      </c>
      <c r="O262" s="34">
        <v>12</v>
      </c>
      <c r="P262" s="120">
        <v>230</v>
      </c>
      <c r="Q262" s="31">
        <v>0</v>
      </c>
      <c r="R262" s="30" t="s">
        <v>326</v>
      </c>
      <c r="S262" s="116" t="s">
        <v>170</v>
      </c>
      <c r="T262" s="117" t="s">
        <v>171</v>
      </c>
      <c r="U262" s="22"/>
      <c r="V262" s="21"/>
      <c r="W262" s="41"/>
      <c r="X262" s="103" t="str">
        <f t="shared" si="6"/>
        <v>212020100300000000000000032192021811223000000</v>
      </c>
      <c r="Y262" s="39">
        <f t="shared" si="7"/>
        <v>45</v>
      </c>
      <c r="Z262" s="306">
        <v>12000</v>
      </c>
      <c r="AA262" s="290" t="s">
        <v>429</v>
      </c>
    </row>
    <row r="263" spans="1:28" ht="30" customHeight="1">
      <c r="A263" s="31">
        <v>2</v>
      </c>
      <c r="B263" s="31">
        <v>1</v>
      </c>
      <c r="C263" s="25">
        <v>2</v>
      </c>
      <c r="D263" s="34" t="s">
        <v>279</v>
      </c>
      <c r="E263" s="34" t="s">
        <v>280</v>
      </c>
      <c r="F263" s="34" t="s">
        <v>334</v>
      </c>
      <c r="G263" s="35" t="s">
        <v>282</v>
      </c>
      <c r="H263" s="35" t="s">
        <v>282</v>
      </c>
      <c r="I263" s="35" t="s">
        <v>282</v>
      </c>
      <c r="J263" s="35" t="s">
        <v>282</v>
      </c>
      <c r="K263" s="30" t="s">
        <v>283</v>
      </c>
      <c r="L263" s="98">
        <v>4291501</v>
      </c>
      <c r="M263" s="175" t="s">
        <v>325</v>
      </c>
      <c r="N263" s="97" t="s">
        <v>409</v>
      </c>
      <c r="O263" s="34">
        <v>12</v>
      </c>
      <c r="P263" s="97" t="s">
        <v>428</v>
      </c>
      <c r="Q263" s="31">
        <v>0</v>
      </c>
      <c r="R263" s="30" t="s">
        <v>326</v>
      </c>
      <c r="S263" s="93" t="s">
        <v>534</v>
      </c>
      <c r="T263" s="94" t="s">
        <v>535</v>
      </c>
      <c r="U263" s="22"/>
      <c r="V263" s="21"/>
      <c r="W263" s="40"/>
      <c r="X263" s="80" t="str">
        <f t="shared" si="6"/>
        <v>212020100400000000000000042915011831210000000</v>
      </c>
      <c r="Y263" s="39">
        <f t="shared" si="7"/>
        <v>45</v>
      </c>
      <c r="Z263" s="301">
        <v>0</v>
      </c>
      <c r="AA263" s="290"/>
      <c r="AB263"/>
    </row>
    <row r="264" spans="1:28" ht="30" customHeight="1">
      <c r="A264" s="31">
        <v>2</v>
      </c>
      <c r="B264" s="31">
        <v>1</v>
      </c>
      <c r="C264" s="25">
        <v>2</v>
      </c>
      <c r="D264" s="34" t="s">
        <v>279</v>
      </c>
      <c r="E264" s="34" t="s">
        <v>280</v>
      </c>
      <c r="F264" s="34" t="s">
        <v>334</v>
      </c>
      <c r="G264" s="35" t="s">
        <v>282</v>
      </c>
      <c r="H264" s="35" t="s">
        <v>282</v>
      </c>
      <c r="I264" s="35" t="s">
        <v>282</v>
      </c>
      <c r="J264" s="35" t="s">
        <v>282</v>
      </c>
      <c r="K264" s="30" t="s">
        <v>283</v>
      </c>
      <c r="L264" s="121">
        <v>4291501</v>
      </c>
      <c r="M264" s="174" t="s">
        <v>325</v>
      </c>
      <c r="N264" s="120">
        <v>1</v>
      </c>
      <c r="O264" s="34">
        <v>12</v>
      </c>
      <c r="P264" s="120">
        <v>230</v>
      </c>
      <c r="Q264" s="31">
        <v>0</v>
      </c>
      <c r="R264" s="30" t="s">
        <v>326</v>
      </c>
      <c r="S264" s="116" t="s">
        <v>534</v>
      </c>
      <c r="T264" s="117" t="s">
        <v>535</v>
      </c>
      <c r="U264" s="22"/>
      <c r="V264" s="21"/>
      <c r="W264" s="41"/>
      <c r="X264" s="103" t="str">
        <f t="shared" si="6"/>
        <v>212020100400000000000000042915011811223000000</v>
      </c>
      <c r="Y264" s="39">
        <f t="shared" si="7"/>
        <v>45</v>
      </c>
      <c r="Z264" s="306">
        <v>0</v>
      </c>
      <c r="AA264" s="256"/>
      <c r="AB264"/>
    </row>
    <row r="265" spans="1:28" ht="30" customHeight="1">
      <c r="A265" s="31">
        <v>2</v>
      </c>
      <c r="B265" s="31">
        <v>1</v>
      </c>
      <c r="C265" s="25">
        <v>2</v>
      </c>
      <c r="D265" s="34" t="s">
        <v>279</v>
      </c>
      <c r="E265" s="34" t="s">
        <v>280</v>
      </c>
      <c r="F265" s="34" t="s">
        <v>334</v>
      </c>
      <c r="G265" s="35" t="s">
        <v>282</v>
      </c>
      <c r="H265" s="35" t="s">
        <v>282</v>
      </c>
      <c r="I265" s="35" t="s">
        <v>282</v>
      </c>
      <c r="J265" s="35" t="s">
        <v>282</v>
      </c>
      <c r="K265" s="30" t="s">
        <v>283</v>
      </c>
      <c r="L265" s="98">
        <v>4291305</v>
      </c>
      <c r="M265" s="175" t="s">
        <v>325</v>
      </c>
      <c r="N265" s="97" t="s">
        <v>409</v>
      </c>
      <c r="O265" s="34">
        <v>12</v>
      </c>
      <c r="P265" s="97" t="s">
        <v>428</v>
      </c>
      <c r="Q265" s="31">
        <v>0</v>
      </c>
      <c r="R265" s="30" t="s">
        <v>326</v>
      </c>
      <c r="S265" s="93" t="s">
        <v>536</v>
      </c>
      <c r="T265" s="94" t="s">
        <v>537</v>
      </c>
      <c r="U265" s="22"/>
      <c r="V265" s="21"/>
      <c r="W265" s="40"/>
      <c r="X265" s="80" t="str">
        <f t="shared" si="6"/>
        <v>212020100400000000000000042913051831210000000</v>
      </c>
      <c r="Y265" s="39">
        <f t="shared" si="7"/>
        <v>45</v>
      </c>
      <c r="Z265" s="301">
        <v>0</v>
      </c>
      <c r="AA265" s="290"/>
      <c r="AB265"/>
    </row>
    <row r="266" spans="1:28" ht="30" customHeight="1">
      <c r="A266" s="31">
        <v>2</v>
      </c>
      <c r="B266" s="31">
        <v>1</v>
      </c>
      <c r="C266" s="25">
        <v>2</v>
      </c>
      <c r="D266" s="34" t="s">
        <v>279</v>
      </c>
      <c r="E266" s="34" t="s">
        <v>280</v>
      </c>
      <c r="F266" s="34" t="s">
        <v>334</v>
      </c>
      <c r="G266" s="35" t="s">
        <v>282</v>
      </c>
      <c r="H266" s="35" t="s">
        <v>282</v>
      </c>
      <c r="I266" s="35" t="s">
        <v>282</v>
      </c>
      <c r="J266" s="35" t="s">
        <v>282</v>
      </c>
      <c r="K266" s="30" t="s">
        <v>283</v>
      </c>
      <c r="L266" s="121">
        <v>4291305</v>
      </c>
      <c r="M266" s="174" t="s">
        <v>325</v>
      </c>
      <c r="N266" s="120">
        <v>1</v>
      </c>
      <c r="O266" s="34">
        <v>12</v>
      </c>
      <c r="P266" s="120">
        <v>230</v>
      </c>
      <c r="Q266" s="31">
        <v>0</v>
      </c>
      <c r="R266" s="30" t="s">
        <v>326</v>
      </c>
      <c r="S266" s="116" t="s">
        <v>536</v>
      </c>
      <c r="T266" s="117" t="s">
        <v>537</v>
      </c>
      <c r="U266" s="22"/>
      <c r="V266" s="21"/>
      <c r="W266" s="41"/>
      <c r="X266" s="103" t="str">
        <f t="shared" si="6"/>
        <v>212020100400000000000000042913051811223000000</v>
      </c>
      <c r="Y266" s="39">
        <f t="shared" si="7"/>
        <v>45</v>
      </c>
      <c r="Z266" s="306">
        <v>0</v>
      </c>
      <c r="AA266" s="256"/>
      <c r="AB266"/>
    </row>
    <row r="267" spans="1:28" ht="30" customHeight="1">
      <c r="A267" s="31">
        <v>2</v>
      </c>
      <c r="B267" s="31">
        <v>1</v>
      </c>
      <c r="C267" s="25">
        <v>2</v>
      </c>
      <c r="D267" s="34" t="s">
        <v>279</v>
      </c>
      <c r="E267" s="34" t="s">
        <v>280</v>
      </c>
      <c r="F267" s="34" t="s">
        <v>334</v>
      </c>
      <c r="G267" s="35" t="s">
        <v>282</v>
      </c>
      <c r="H267" s="35" t="s">
        <v>282</v>
      </c>
      <c r="I267" s="35" t="s">
        <v>282</v>
      </c>
      <c r="J267" s="35" t="s">
        <v>282</v>
      </c>
      <c r="K267" s="30" t="s">
        <v>283</v>
      </c>
      <c r="L267" s="98">
        <v>4292110</v>
      </c>
      <c r="M267" s="175" t="s">
        <v>325</v>
      </c>
      <c r="N267" s="97" t="s">
        <v>409</v>
      </c>
      <c r="O267" s="34">
        <v>12</v>
      </c>
      <c r="P267" s="97" t="s">
        <v>428</v>
      </c>
      <c r="Q267" s="31">
        <v>0</v>
      </c>
      <c r="R267" s="30" t="s">
        <v>326</v>
      </c>
      <c r="S267" s="93" t="s">
        <v>538</v>
      </c>
      <c r="T267" s="94" t="s">
        <v>539</v>
      </c>
      <c r="U267" s="22"/>
      <c r="V267" s="21"/>
      <c r="W267" s="40"/>
      <c r="X267" s="80" t="str">
        <f t="shared" si="6"/>
        <v>212020100400000000000000042921101831210000000</v>
      </c>
      <c r="Y267" s="39">
        <f t="shared" si="7"/>
        <v>45</v>
      </c>
      <c r="Z267" s="301">
        <v>0</v>
      </c>
      <c r="AA267" s="290"/>
      <c r="AB267"/>
    </row>
    <row r="268" spans="1:28" ht="30" customHeight="1">
      <c r="A268" s="31">
        <v>2</v>
      </c>
      <c r="B268" s="31">
        <v>1</v>
      </c>
      <c r="C268" s="25">
        <v>2</v>
      </c>
      <c r="D268" s="34" t="s">
        <v>279</v>
      </c>
      <c r="E268" s="34" t="s">
        <v>280</v>
      </c>
      <c r="F268" s="34" t="s">
        <v>334</v>
      </c>
      <c r="G268" s="35" t="s">
        <v>282</v>
      </c>
      <c r="H268" s="35" t="s">
        <v>282</v>
      </c>
      <c r="I268" s="35" t="s">
        <v>282</v>
      </c>
      <c r="J268" s="35" t="s">
        <v>282</v>
      </c>
      <c r="K268" s="30" t="s">
        <v>283</v>
      </c>
      <c r="L268" s="121">
        <v>4292110</v>
      </c>
      <c r="M268" s="174" t="s">
        <v>325</v>
      </c>
      <c r="N268" s="120">
        <v>1</v>
      </c>
      <c r="O268" s="34">
        <v>12</v>
      </c>
      <c r="P268" s="120">
        <v>230</v>
      </c>
      <c r="Q268" s="31">
        <v>0</v>
      </c>
      <c r="R268" s="30" t="s">
        <v>326</v>
      </c>
      <c r="S268" s="116" t="s">
        <v>538</v>
      </c>
      <c r="T268" s="117" t="s">
        <v>539</v>
      </c>
      <c r="U268" s="22"/>
      <c r="V268" s="21"/>
      <c r="W268" s="41"/>
      <c r="X268" s="103" t="str">
        <f t="shared" si="6"/>
        <v>212020100400000000000000042921101811223000000</v>
      </c>
      <c r="Y268" s="39">
        <f t="shared" si="7"/>
        <v>45</v>
      </c>
      <c r="Z268" s="306">
        <v>0</v>
      </c>
      <c r="AA268" s="256"/>
      <c r="AB268"/>
    </row>
    <row r="269" spans="1:28" ht="18.75" customHeight="1">
      <c r="A269" s="31">
        <v>2</v>
      </c>
      <c r="B269" s="31">
        <v>1</v>
      </c>
      <c r="C269" s="25">
        <v>2</v>
      </c>
      <c r="D269" s="34" t="s">
        <v>279</v>
      </c>
      <c r="E269" s="34" t="s">
        <v>280</v>
      </c>
      <c r="F269" s="34" t="s">
        <v>334</v>
      </c>
      <c r="G269" s="35" t="s">
        <v>282</v>
      </c>
      <c r="H269" s="35" t="s">
        <v>282</v>
      </c>
      <c r="I269" s="35" t="s">
        <v>282</v>
      </c>
      <c r="J269" s="35" t="s">
        <v>282</v>
      </c>
      <c r="K269" s="30" t="s">
        <v>283</v>
      </c>
      <c r="L269" s="98">
        <v>4292118</v>
      </c>
      <c r="M269" s="175" t="s">
        <v>325</v>
      </c>
      <c r="N269" s="97" t="s">
        <v>409</v>
      </c>
      <c r="O269" s="34">
        <v>12</v>
      </c>
      <c r="P269" s="97" t="s">
        <v>428</v>
      </c>
      <c r="Q269" s="31">
        <v>0</v>
      </c>
      <c r="R269" s="30" t="s">
        <v>326</v>
      </c>
      <c r="S269" s="93" t="s">
        <v>540</v>
      </c>
      <c r="T269" s="94" t="s">
        <v>541</v>
      </c>
      <c r="U269" s="22"/>
      <c r="V269" s="21"/>
      <c r="W269" s="40"/>
      <c r="X269" s="80" t="str">
        <f t="shared" si="6"/>
        <v>212020100400000000000000042921181831210000000</v>
      </c>
      <c r="Y269" s="39">
        <f t="shared" si="7"/>
        <v>45</v>
      </c>
      <c r="Z269" s="301">
        <v>0</v>
      </c>
      <c r="AA269" s="290"/>
      <c r="AB269"/>
    </row>
    <row r="270" spans="1:28" ht="18.75" customHeight="1">
      <c r="A270" s="31">
        <v>2</v>
      </c>
      <c r="B270" s="31">
        <v>1</v>
      </c>
      <c r="C270" s="25">
        <v>2</v>
      </c>
      <c r="D270" s="34" t="s">
        <v>279</v>
      </c>
      <c r="E270" s="34" t="s">
        <v>280</v>
      </c>
      <c r="F270" s="34" t="s">
        <v>334</v>
      </c>
      <c r="G270" s="35" t="s">
        <v>282</v>
      </c>
      <c r="H270" s="35" t="s">
        <v>282</v>
      </c>
      <c r="I270" s="35" t="s">
        <v>282</v>
      </c>
      <c r="J270" s="35" t="s">
        <v>282</v>
      </c>
      <c r="K270" s="30" t="s">
        <v>283</v>
      </c>
      <c r="L270" s="121">
        <v>4292118</v>
      </c>
      <c r="M270" s="174" t="s">
        <v>325</v>
      </c>
      <c r="N270" s="120">
        <v>1</v>
      </c>
      <c r="O270" s="34">
        <v>12</v>
      </c>
      <c r="P270" s="120">
        <v>230</v>
      </c>
      <c r="Q270" s="31">
        <v>0</v>
      </c>
      <c r="R270" s="30" t="s">
        <v>326</v>
      </c>
      <c r="S270" s="116" t="s">
        <v>540</v>
      </c>
      <c r="T270" s="117" t="s">
        <v>541</v>
      </c>
      <c r="U270" s="22"/>
      <c r="V270" s="21"/>
      <c r="W270" s="41"/>
      <c r="X270" s="103" t="str">
        <f t="shared" ref="X270:X333" si="8">CONCATENATE(A270,B270,C270,D270,E270,F270,G270,H270,I270,J270,K270,L270,M270,N270,O270,P270,Q270,R270)</f>
        <v>212020100400000000000000042921181811223000000</v>
      </c>
      <c r="Y270" s="39">
        <f t="shared" ref="Y270:Y333" si="9">LEN(X270)</f>
        <v>45</v>
      </c>
      <c r="Z270" s="306">
        <v>0</v>
      </c>
      <c r="AA270" s="256"/>
      <c r="AB270"/>
    </row>
    <row r="271" spans="1:28" ht="18.75" customHeight="1">
      <c r="A271" s="31">
        <v>2</v>
      </c>
      <c r="B271" s="31">
        <v>1</v>
      </c>
      <c r="C271" s="25">
        <v>2</v>
      </c>
      <c r="D271" s="34" t="s">
        <v>279</v>
      </c>
      <c r="E271" s="34" t="s">
        <v>280</v>
      </c>
      <c r="F271" s="34" t="s">
        <v>334</v>
      </c>
      <c r="G271" s="35" t="s">
        <v>282</v>
      </c>
      <c r="H271" s="35" t="s">
        <v>282</v>
      </c>
      <c r="I271" s="35" t="s">
        <v>282</v>
      </c>
      <c r="J271" s="35" t="s">
        <v>282</v>
      </c>
      <c r="K271" s="30" t="s">
        <v>283</v>
      </c>
      <c r="L271" s="98">
        <v>4292119</v>
      </c>
      <c r="M271" s="175" t="s">
        <v>325</v>
      </c>
      <c r="N271" s="97" t="s">
        <v>409</v>
      </c>
      <c r="O271" s="34">
        <v>12</v>
      </c>
      <c r="P271" s="97" t="s">
        <v>428</v>
      </c>
      <c r="Q271" s="31">
        <v>0</v>
      </c>
      <c r="R271" s="30" t="s">
        <v>326</v>
      </c>
      <c r="S271" s="93" t="s">
        <v>542</v>
      </c>
      <c r="T271" s="94" t="s">
        <v>543</v>
      </c>
      <c r="U271" s="22"/>
      <c r="V271" s="21"/>
      <c r="W271" s="40"/>
      <c r="X271" s="80" t="str">
        <f t="shared" si="8"/>
        <v>212020100400000000000000042921191831210000000</v>
      </c>
      <c r="Y271" s="39">
        <f t="shared" si="9"/>
        <v>45</v>
      </c>
      <c r="Z271" s="301">
        <v>0</v>
      </c>
      <c r="AA271" s="290"/>
      <c r="AB271"/>
    </row>
    <row r="272" spans="1:28" ht="18.75" customHeight="1">
      <c r="A272" s="31">
        <v>2</v>
      </c>
      <c r="B272" s="31">
        <v>1</v>
      </c>
      <c r="C272" s="25">
        <v>2</v>
      </c>
      <c r="D272" s="34" t="s">
        <v>279</v>
      </c>
      <c r="E272" s="34" t="s">
        <v>280</v>
      </c>
      <c r="F272" s="34" t="s">
        <v>334</v>
      </c>
      <c r="G272" s="35" t="s">
        <v>282</v>
      </c>
      <c r="H272" s="35" t="s">
        <v>282</v>
      </c>
      <c r="I272" s="35" t="s">
        <v>282</v>
      </c>
      <c r="J272" s="35" t="s">
        <v>282</v>
      </c>
      <c r="K272" s="30" t="s">
        <v>283</v>
      </c>
      <c r="L272" s="121">
        <v>4292119</v>
      </c>
      <c r="M272" s="174" t="s">
        <v>325</v>
      </c>
      <c r="N272" s="120">
        <v>1</v>
      </c>
      <c r="O272" s="34">
        <v>12</v>
      </c>
      <c r="P272" s="120">
        <v>230</v>
      </c>
      <c r="Q272" s="31">
        <v>0</v>
      </c>
      <c r="R272" s="30" t="s">
        <v>326</v>
      </c>
      <c r="S272" s="116" t="s">
        <v>542</v>
      </c>
      <c r="T272" s="117" t="s">
        <v>543</v>
      </c>
      <c r="U272" s="22"/>
      <c r="V272" s="21"/>
      <c r="W272" s="41"/>
      <c r="X272" s="103" t="str">
        <f t="shared" si="8"/>
        <v>212020100400000000000000042921191811223000000</v>
      </c>
      <c r="Y272" s="39">
        <f t="shared" si="9"/>
        <v>45</v>
      </c>
      <c r="Z272" s="306">
        <v>0</v>
      </c>
      <c r="AA272" s="256"/>
      <c r="AB272"/>
    </row>
    <row r="273" spans="1:30" ht="18.75" customHeight="1">
      <c r="A273" s="31">
        <v>2</v>
      </c>
      <c r="B273" s="31">
        <v>1</v>
      </c>
      <c r="C273" s="25">
        <v>2</v>
      </c>
      <c r="D273" s="34" t="s">
        <v>279</v>
      </c>
      <c r="E273" s="34" t="s">
        <v>280</v>
      </c>
      <c r="F273" s="34" t="s">
        <v>334</v>
      </c>
      <c r="G273" s="35" t="s">
        <v>282</v>
      </c>
      <c r="H273" s="35" t="s">
        <v>282</v>
      </c>
      <c r="I273" s="35" t="s">
        <v>282</v>
      </c>
      <c r="J273" s="35" t="s">
        <v>282</v>
      </c>
      <c r="K273" s="30" t="s">
        <v>283</v>
      </c>
      <c r="L273" s="98">
        <v>4292120</v>
      </c>
      <c r="M273" s="175" t="s">
        <v>325</v>
      </c>
      <c r="N273" s="97" t="s">
        <v>409</v>
      </c>
      <c r="O273" s="34">
        <v>12</v>
      </c>
      <c r="P273" s="97" t="s">
        <v>428</v>
      </c>
      <c r="Q273" s="31">
        <v>0</v>
      </c>
      <c r="R273" s="30" t="s">
        <v>326</v>
      </c>
      <c r="S273" s="93" t="s">
        <v>544</v>
      </c>
      <c r="T273" s="94" t="s">
        <v>545</v>
      </c>
      <c r="U273" s="22"/>
      <c r="V273" s="21"/>
      <c r="W273" s="40"/>
      <c r="X273" s="80" t="str">
        <f t="shared" si="8"/>
        <v>212020100400000000000000042921201831210000000</v>
      </c>
      <c r="Y273" s="39">
        <f t="shared" si="9"/>
        <v>45</v>
      </c>
      <c r="Z273" s="301">
        <v>0</v>
      </c>
      <c r="AA273" s="290"/>
      <c r="AB273"/>
    </row>
    <row r="274" spans="1:30" ht="18.75" customHeight="1">
      <c r="A274" s="31">
        <v>2</v>
      </c>
      <c r="B274" s="31">
        <v>1</v>
      </c>
      <c r="C274" s="25">
        <v>2</v>
      </c>
      <c r="D274" s="34" t="s">
        <v>279</v>
      </c>
      <c r="E274" s="34" t="s">
        <v>280</v>
      </c>
      <c r="F274" s="34" t="s">
        <v>334</v>
      </c>
      <c r="G274" s="35" t="s">
        <v>282</v>
      </c>
      <c r="H274" s="35" t="s">
        <v>282</v>
      </c>
      <c r="I274" s="35" t="s">
        <v>282</v>
      </c>
      <c r="J274" s="35" t="s">
        <v>282</v>
      </c>
      <c r="K274" s="30" t="s">
        <v>283</v>
      </c>
      <c r="L274" s="121">
        <v>4292120</v>
      </c>
      <c r="M274" s="174" t="s">
        <v>325</v>
      </c>
      <c r="N274" s="120">
        <v>1</v>
      </c>
      <c r="O274" s="34">
        <v>12</v>
      </c>
      <c r="P274" s="120">
        <v>230</v>
      </c>
      <c r="Q274" s="31">
        <v>0</v>
      </c>
      <c r="R274" s="30" t="s">
        <v>326</v>
      </c>
      <c r="S274" s="116" t="s">
        <v>544</v>
      </c>
      <c r="T274" s="117" t="s">
        <v>545</v>
      </c>
      <c r="U274" s="22"/>
      <c r="V274" s="21"/>
      <c r="W274" s="41"/>
      <c r="X274" s="103" t="str">
        <f t="shared" si="8"/>
        <v>212020100400000000000000042921201811223000000</v>
      </c>
      <c r="Y274" s="39">
        <f t="shared" si="9"/>
        <v>45</v>
      </c>
      <c r="Z274" s="306">
        <v>0</v>
      </c>
      <c r="AA274" s="256"/>
      <c r="AB274"/>
    </row>
    <row r="275" spans="1:30" ht="30" customHeight="1">
      <c r="A275" s="31">
        <v>2</v>
      </c>
      <c r="B275" s="31">
        <v>1</v>
      </c>
      <c r="C275" s="25">
        <v>2</v>
      </c>
      <c r="D275" s="34" t="s">
        <v>279</v>
      </c>
      <c r="E275" s="34" t="s">
        <v>280</v>
      </c>
      <c r="F275" s="34" t="s">
        <v>334</v>
      </c>
      <c r="G275" s="35" t="s">
        <v>282</v>
      </c>
      <c r="H275" s="35" t="s">
        <v>282</v>
      </c>
      <c r="I275" s="35" t="s">
        <v>282</v>
      </c>
      <c r="J275" s="35" t="s">
        <v>282</v>
      </c>
      <c r="K275" s="30" t="s">
        <v>283</v>
      </c>
      <c r="L275" s="98">
        <v>4292124</v>
      </c>
      <c r="M275" s="175" t="s">
        <v>325</v>
      </c>
      <c r="N275" s="97" t="s">
        <v>409</v>
      </c>
      <c r="O275" s="34">
        <v>12</v>
      </c>
      <c r="P275" s="97" t="s">
        <v>428</v>
      </c>
      <c r="Q275" s="31">
        <v>0</v>
      </c>
      <c r="R275" s="30" t="s">
        <v>326</v>
      </c>
      <c r="S275" s="93" t="s">
        <v>546</v>
      </c>
      <c r="T275" s="94" t="s">
        <v>547</v>
      </c>
      <c r="U275" s="22"/>
      <c r="V275" s="21"/>
      <c r="W275" s="40"/>
      <c r="X275" s="80" t="str">
        <f t="shared" si="8"/>
        <v>212020100400000000000000042921241831210000000</v>
      </c>
      <c r="Y275" s="39">
        <f t="shared" si="9"/>
        <v>45</v>
      </c>
      <c r="Z275" s="301">
        <v>0</v>
      </c>
      <c r="AA275" s="290"/>
      <c r="AB275"/>
    </row>
    <row r="276" spans="1:30" ht="30" customHeight="1">
      <c r="A276" s="31">
        <v>2</v>
      </c>
      <c r="B276" s="31">
        <v>1</v>
      </c>
      <c r="C276" s="25">
        <v>2</v>
      </c>
      <c r="D276" s="34" t="s">
        <v>279</v>
      </c>
      <c r="E276" s="34" t="s">
        <v>280</v>
      </c>
      <c r="F276" s="34" t="s">
        <v>334</v>
      </c>
      <c r="G276" s="35" t="s">
        <v>282</v>
      </c>
      <c r="H276" s="35" t="s">
        <v>282</v>
      </c>
      <c r="I276" s="35" t="s">
        <v>282</v>
      </c>
      <c r="J276" s="35" t="s">
        <v>282</v>
      </c>
      <c r="K276" s="30" t="s">
        <v>283</v>
      </c>
      <c r="L276" s="121">
        <v>4292124</v>
      </c>
      <c r="M276" s="174" t="s">
        <v>325</v>
      </c>
      <c r="N276" s="120">
        <v>1</v>
      </c>
      <c r="O276" s="34">
        <v>12</v>
      </c>
      <c r="P276" s="120">
        <v>230</v>
      </c>
      <c r="Q276" s="31">
        <v>0</v>
      </c>
      <c r="R276" s="30" t="s">
        <v>326</v>
      </c>
      <c r="S276" s="116" t="s">
        <v>546</v>
      </c>
      <c r="T276" s="117" t="s">
        <v>547</v>
      </c>
      <c r="U276" s="22"/>
      <c r="V276" s="21"/>
      <c r="W276" s="41"/>
      <c r="X276" s="103" t="str">
        <f t="shared" si="8"/>
        <v>212020100400000000000000042921241811223000000</v>
      </c>
      <c r="Y276" s="39">
        <f t="shared" si="9"/>
        <v>45</v>
      </c>
      <c r="Z276" s="306">
        <v>0</v>
      </c>
      <c r="AA276" s="256"/>
      <c r="AB276"/>
    </row>
    <row r="277" spans="1:30" ht="30" customHeight="1">
      <c r="A277" s="31">
        <v>2</v>
      </c>
      <c r="B277" s="31">
        <v>1</v>
      </c>
      <c r="C277" s="25">
        <v>2</v>
      </c>
      <c r="D277" s="34" t="s">
        <v>279</v>
      </c>
      <c r="E277" s="34" t="s">
        <v>280</v>
      </c>
      <c r="F277" s="34" t="s">
        <v>334</v>
      </c>
      <c r="G277" s="35" t="s">
        <v>282</v>
      </c>
      <c r="H277" s="35" t="s">
        <v>282</v>
      </c>
      <c r="I277" s="35" t="s">
        <v>282</v>
      </c>
      <c r="J277" s="35" t="s">
        <v>282</v>
      </c>
      <c r="K277" s="30" t="s">
        <v>283</v>
      </c>
      <c r="L277" s="98">
        <v>4299203</v>
      </c>
      <c r="M277" s="175" t="s">
        <v>325</v>
      </c>
      <c r="N277" s="97" t="s">
        <v>409</v>
      </c>
      <c r="O277" s="34">
        <v>12</v>
      </c>
      <c r="P277" s="97" t="s">
        <v>428</v>
      </c>
      <c r="Q277" s="31">
        <v>0</v>
      </c>
      <c r="R277" s="30" t="s">
        <v>326</v>
      </c>
      <c r="S277" s="93" t="s">
        <v>548</v>
      </c>
      <c r="T277" s="94" t="s">
        <v>549</v>
      </c>
      <c r="U277" s="22"/>
      <c r="V277" s="21"/>
      <c r="W277" s="40"/>
      <c r="X277" s="80" t="str">
        <f t="shared" si="8"/>
        <v>212020100400000000000000042992031831210000000</v>
      </c>
      <c r="Y277" s="39">
        <f t="shared" si="9"/>
        <v>45</v>
      </c>
      <c r="Z277" s="301">
        <v>0</v>
      </c>
      <c r="AA277" s="290"/>
      <c r="AB277"/>
    </row>
    <row r="278" spans="1:30" ht="30" customHeight="1">
      <c r="A278" s="31">
        <v>2</v>
      </c>
      <c r="B278" s="31">
        <v>1</v>
      </c>
      <c r="C278" s="25">
        <v>2</v>
      </c>
      <c r="D278" s="34" t="s">
        <v>279</v>
      </c>
      <c r="E278" s="34" t="s">
        <v>280</v>
      </c>
      <c r="F278" s="34" t="s">
        <v>334</v>
      </c>
      <c r="G278" s="35" t="s">
        <v>282</v>
      </c>
      <c r="H278" s="35" t="s">
        <v>282</v>
      </c>
      <c r="I278" s="35" t="s">
        <v>282</v>
      </c>
      <c r="J278" s="35" t="s">
        <v>282</v>
      </c>
      <c r="K278" s="30" t="s">
        <v>283</v>
      </c>
      <c r="L278" s="121">
        <v>4299203</v>
      </c>
      <c r="M278" s="174" t="s">
        <v>325</v>
      </c>
      <c r="N278" s="120">
        <v>1</v>
      </c>
      <c r="O278" s="34">
        <v>12</v>
      </c>
      <c r="P278" s="120">
        <v>230</v>
      </c>
      <c r="Q278" s="31">
        <v>0</v>
      </c>
      <c r="R278" s="30" t="s">
        <v>326</v>
      </c>
      <c r="S278" s="116" t="s">
        <v>548</v>
      </c>
      <c r="T278" s="117" t="s">
        <v>549</v>
      </c>
      <c r="U278" s="22"/>
      <c r="V278" s="21"/>
      <c r="W278" s="41"/>
      <c r="X278" s="103" t="str">
        <f t="shared" si="8"/>
        <v>212020100400000000000000042992031811223000000</v>
      </c>
      <c r="Y278" s="39">
        <f t="shared" si="9"/>
        <v>45</v>
      </c>
      <c r="Z278" s="306">
        <v>0</v>
      </c>
      <c r="AA278" s="256"/>
      <c r="AB278"/>
    </row>
    <row r="279" spans="1:30" ht="18.75" customHeight="1">
      <c r="A279" s="31">
        <v>2</v>
      </c>
      <c r="B279" s="31">
        <v>1</v>
      </c>
      <c r="C279" s="25">
        <v>2</v>
      </c>
      <c r="D279" s="34" t="s">
        <v>279</v>
      </c>
      <c r="E279" s="34" t="s">
        <v>280</v>
      </c>
      <c r="F279" s="34" t="s">
        <v>334</v>
      </c>
      <c r="G279" s="35" t="s">
        <v>282</v>
      </c>
      <c r="H279" s="35" t="s">
        <v>282</v>
      </c>
      <c r="I279" s="35" t="s">
        <v>282</v>
      </c>
      <c r="J279" s="35" t="s">
        <v>282</v>
      </c>
      <c r="K279" s="30" t="s">
        <v>283</v>
      </c>
      <c r="L279" s="98">
        <v>4299206</v>
      </c>
      <c r="M279" s="175" t="s">
        <v>325</v>
      </c>
      <c r="N279" s="97" t="s">
        <v>409</v>
      </c>
      <c r="O279" s="34">
        <v>12</v>
      </c>
      <c r="P279" s="97" t="s">
        <v>428</v>
      </c>
      <c r="Q279" s="31">
        <v>0</v>
      </c>
      <c r="R279" s="30" t="s">
        <v>326</v>
      </c>
      <c r="S279" s="93" t="s">
        <v>173</v>
      </c>
      <c r="T279" s="94" t="s">
        <v>174</v>
      </c>
      <c r="U279" s="22"/>
      <c r="V279" s="21"/>
      <c r="W279" s="40"/>
      <c r="X279" s="80" t="str">
        <f t="shared" si="8"/>
        <v>212020100400000000000000042992061831210000000</v>
      </c>
      <c r="Y279" s="39">
        <f t="shared" si="9"/>
        <v>45</v>
      </c>
      <c r="Z279" s="301">
        <v>0</v>
      </c>
      <c r="AA279" s="290"/>
      <c r="AB279"/>
    </row>
    <row r="280" spans="1:30" ht="18.75">
      <c r="A280" s="31">
        <v>2</v>
      </c>
      <c r="B280" s="31">
        <v>1</v>
      </c>
      <c r="C280" s="25">
        <v>2</v>
      </c>
      <c r="D280" s="34" t="s">
        <v>279</v>
      </c>
      <c r="E280" s="34" t="s">
        <v>280</v>
      </c>
      <c r="F280" s="34" t="s">
        <v>334</v>
      </c>
      <c r="G280" s="35" t="s">
        <v>282</v>
      </c>
      <c r="H280" s="35" t="s">
        <v>282</v>
      </c>
      <c r="I280" s="35" t="s">
        <v>282</v>
      </c>
      <c r="J280" s="35" t="s">
        <v>282</v>
      </c>
      <c r="K280" s="30" t="s">
        <v>283</v>
      </c>
      <c r="L280" s="121">
        <v>4299206</v>
      </c>
      <c r="M280" s="174" t="s">
        <v>325</v>
      </c>
      <c r="N280" s="120">
        <v>1</v>
      </c>
      <c r="O280" s="34">
        <v>12</v>
      </c>
      <c r="P280" s="120">
        <v>230</v>
      </c>
      <c r="Q280" s="31">
        <v>0</v>
      </c>
      <c r="R280" s="30" t="s">
        <v>326</v>
      </c>
      <c r="S280" s="116" t="s">
        <v>173</v>
      </c>
      <c r="T280" s="117" t="s">
        <v>174</v>
      </c>
      <c r="U280" s="22"/>
      <c r="V280" s="21"/>
      <c r="W280" s="41"/>
      <c r="X280" s="103" t="str">
        <f t="shared" si="8"/>
        <v>212020100400000000000000042992061811223000000</v>
      </c>
      <c r="Y280" s="39">
        <f t="shared" si="9"/>
        <v>45</v>
      </c>
      <c r="Z280" s="306">
        <v>42840</v>
      </c>
      <c r="AA280" t="s">
        <v>339</v>
      </c>
    </row>
    <row r="281" spans="1:30" ht="30" customHeight="1">
      <c r="A281" s="31">
        <v>2</v>
      </c>
      <c r="B281" s="31">
        <v>1</v>
      </c>
      <c r="C281" s="25">
        <v>2</v>
      </c>
      <c r="D281" s="34" t="s">
        <v>279</v>
      </c>
      <c r="E281" s="34" t="s">
        <v>280</v>
      </c>
      <c r="F281" s="34" t="s">
        <v>334</v>
      </c>
      <c r="G281" s="35" t="s">
        <v>282</v>
      </c>
      <c r="H281" s="35" t="s">
        <v>282</v>
      </c>
      <c r="I281" s="35" t="s">
        <v>282</v>
      </c>
      <c r="J281" s="35" t="s">
        <v>282</v>
      </c>
      <c r="K281" s="30" t="s">
        <v>283</v>
      </c>
      <c r="L281" s="98">
        <v>4299207</v>
      </c>
      <c r="M281" s="175" t="s">
        <v>325</v>
      </c>
      <c r="N281" s="97" t="s">
        <v>409</v>
      </c>
      <c r="O281" s="34">
        <v>12</v>
      </c>
      <c r="P281" s="97" t="s">
        <v>428</v>
      </c>
      <c r="Q281" s="31">
        <v>0</v>
      </c>
      <c r="R281" s="30" t="s">
        <v>326</v>
      </c>
      <c r="S281" s="93" t="s">
        <v>550</v>
      </c>
      <c r="T281" s="94" t="s">
        <v>551</v>
      </c>
      <c r="U281" s="22"/>
      <c r="V281" s="21"/>
      <c r="W281" s="40"/>
      <c r="X281" s="80" t="str">
        <f t="shared" si="8"/>
        <v>212020100400000000000000042992071831210000000</v>
      </c>
      <c r="Y281" s="39">
        <f t="shared" si="9"/>
        <v>45</v>
      </c>
      <c r="Z281" s="301">
        <v>0</v>
      </c>
      <c r="AA281" s="290"/>
      <c r="AB281"/>
    </row>
    <row r="282" spans="1:30" ht="30" customHeight="1">
      <c r="A282" s="31">
        <v>2</v>
      </c>
      <c r="B282" s="31">
        <v>1</v>
      </c>
      <c r="C282" s="25">
        <v>2</v>
      </c>
      <c r="D282" s="34" t="s">
        <v>279</v>
      </c>
      <c r="E282" s="34" t="s">
        <v>280</v>
      </c>
      <c r="F282" s="34" t="s">
        <v>334</v>
      </c>
      <c r="G282" s="35" t="s">
        <v>282</v>
      </c>
      <c r="H282" s="35" t="s">
        <v>282</v>
      </c>
      <c r="I282" s="35" t="s">
        <v>282</v>
      </c>
      <c r="J282" s="35" t="s">
        <v>282</v>
      </c>
      <c r="K282" s="30" t="s">
        <v>283</v>
      </c>
      <c r="L282" s="121">
        <v>4299207</v>
      </c>
      <c r="M282" s="174" t="s">
        <v>325</v>
      </c>
      <c r="N282" s="120">
        <v>1</v>
      </c>
      <c r="O282" s="34">
        <v>12</v>
      </c>
      <c r="P282" s="120">
        <v>230</v>
      </c>
      <c r="Q282" s="31">
        <v>0</v>
      </c>
      <c r="R282" s="30" t="s">
        <v>326</v>
      </c>
      <c r="S282" s="116" t="s">
        <v>550</v>
      </c>
      <c r="T282" s="117" t="s">
        <v>551</v>
      </c>
      <c r="U282" s="22"/>
      <c r="V282" s="21"/>
      <c r="W282" s="41"/>
      <c r="X282" s="103" t="str">
        <f t="shared" si="8"/>
        <v>212020100400000000000000042992071811223000000</v>
      </c>
      <c r="Y282" s="39">
        <f t="shared" si="9"/>
        <v>45</v>
      </c>
      <c r="Z282" s="306">
        <v>0</v>
      </c>
      <c r="AA282" s="256"/>
      <c r="AB282"/>
    </row>
    <row r="283" spans="1:30" ht="30" customHeight="1">
      <c r="A283" s="31">
        <v>2</v>
      </c>
      <c r="B283" s="31">
        <v>1</v>
      </c>
      <c r="C283" s="25">
        <v>2</v>
      </c>
      <c r="D283" s="34" t="s">
        <v>279</v>
      </c>
      <c r="E283" s="34" t="s">
        <v>280</v>
      </c>
      <c r="F283" s="34" t="s">
        <v>334</v>
      </c>
      <c r="G283" s="35" t="s">
        <v>282</v>
      </c>
      <c r="H283" s="35" t="s">
        <v>282</v>
      </c>
      <c r="I283" s="35" t="s">
        <v>282</v>
      </c>
      <c r="J283" s="35" t="s">
        <v>282</v>
      </c>
      <c r="K283" s="30" t="s">
        <v>283</v>
      </c>
      <c r="L283" s="98">
        <v>4421601</v>
      </c>
      <c r="M283" s="175" t="s">
        <v>325</v>
      </c>
      <c r="N283" s="97" t="s">
        <v>409</v>
      </c>
      <c r="O283" s="34">
        <v>12</v>
      </c>
      <c r="P283" s="97" t="s">
        <v>428</v>
      </c>
      <c r="Q283" s="31">
        <v>0</v>
      </c>
      <c r="R283" s="30" t="s">
        <v>326</v>
      </c>
      <c r="S283" s="93" t="s">
        <v>552</v>
      </c>
      <c r="T283" s="94" t="s">
        <v>553</v>
      </c>
      <c r="U283" s="22"/>
      <c r="V283" s="21"/>
      <c r="W283" s="40"/>
      <c r="X283" s="80" t="str">
        <f t="shared" si="8"/>
        <v>212020100400000000000000044216011831210000000</v>
      </c>
      <c r="Y283" s="39">
        <f t="shared" si="9"/>
        <v>45</v>
      </c>
      <c r="Z283" s="301">
        <v>0</v>
      </c>
      <c r="AA283" s="290"/>
      <c r="AB283"/>
    </row>
    <row r="284" spans="1:30" ht="30" customHeight="1">
      <c r="A284" s="31">
        <v>2</v>
      </c>
      <c r="B284" s="31">
        <v>1</v>
      </c>
      <c r="C284" s="25">
        <v>2</v>
      </c>
      <c r="D284" s="34" t="s">
        <v>279</v>
      </c>
      <c r="E284" s="34" t="s">
        <v>280</v>
      </c>
      <c r="F284" s="34" t="s">
        <v>334</v>
      </c>
      <c r="G284" s="35" t="s">
        <v>282</v>
      </c>
      <c r="H284" s="35" t="s">
        <v>282</v>
      </c>
      <c r="I284" s="35" t="s">
        <v>282</v>
      </c>
      <c r="J284" s="35" t="s">
        <v>282</v>
      </c>
      <c r="K284" s="30" t="s">
        <v>283</v>
      </c>
      <c r="L284" s="121">
        <v>4421601</v>
      </c>
      <c r="M284" s="174" t="s">
        <v>325</v>
      </c>
      <c r="N284" s="120">
        <v>1</v>
      </c>
      <c r="O284" s="34">
        <v>12</v>
      </c>
      <c r="P284" s="120">
        <v>230</v>
      </c>
      <c r="Q284" s="31">
        <v>0</v>
      </c>
      <c r="R284" s="30" t="s">
        <v>326</v>
      </c>
      <c r="S284" s="116" t="s">
        <v>552</v>
      </c>
      <c r="T284" s="117" t="s">
        <v>553</v>
      </c>
      <c r="U284" s="22"/>
      <c r="V284" s="21"/>
      <c r="W284" s="41"/>
      <c r="X284" s="103" t="str">
        <f t="shared" si="8"/>
        <v>212020100400000000000000044216011811223000000</v>
      </c>
      <c r="Y284" s="39">
        <f t="shared" si="9"/>
        <v>45</v>
      </c>
      <c r="Z284" s="306">
        <v>0</v>
      </c>
      <c r="AA284" s="256"/>
      <c r="AB284"/>
    </row>
    <row r="285" spans="1:30" ht="75" customHeight="1">
      <c r="A285" s="31">
        <v>2</v>
      </c>
      <c r="B285" s="31">
        <v>1</v>
      </c>
      <c r="C285" s="25">
        <v>2</v>
      </c>
      <c r="D285" s="34" t="s">
        <v>279</v>
      </c>
      <c r="E285" s="34" t="s">
        <v>280</v>
      </c>
      <c r="F285" s="34" t="s">
        <v>397</v>
      </c>
      <c r="G285" s="35" t="s">
        <v>282</v>
      </c>
      <c r="H285" s="35" t="s">
        <v>282</v>
      </c>
      <c r="I285" s="35" t="s">
        <v>282</v>
      </c>
      <c r="J285" s="35" t="s">
        <v>282</v>
      </c>
      <c r="K285" s="30" t="s">
        <v>283</v>
      </c>
      <c r="L285" s="98">
        <v>6114300</v>
      </c>
      <c r="M285" s="175" t="s">
        <v>325</v>
      </c>
      <c r="N285" s="97">
        <v>3</v>
      </c>
      <c r="O285" s="34">
        <v>12</v>
      </c>
      <c r="P285" s="97">
        <v>100</v>
      </c>
      <c r="Q285" s="31">
        <v>0</v>
      </c>
      <c r="R285" s="30" t="s">
        <v>326</v>
      </c>
      <c r="S285" s="93" t="s">
        <v>176</v>
      </c>
      <c r="T285" s="94" t="s">
        <v>177</v>
      </c>
      <c r="U285" s="22"/>
      <c r="V285" s="21"/>
      <c r="W285" s="40"/>
      <c r="X285" s="80" t="str">
        <f t="shared" si="8"/>
        <v>212020100600000000000000061143001831210000000</v>
      </c>
      <c r="Y285" s="39">
        <f t="shared" si="9"/>
        <v>45</v>
      </c>
      <c r="Z285" s="301">
        <v>0</v>
      </c>
      <c r="AA285" s="290"/>
      <c r="AB285"/>
    </row>
    <row r="286" spans="1:30" ht="21.75" customHeight="1">
      <c r="A286" s="31">
        <v>2</v>
      </c>
      <c r="B286" s="31">
        <v>1</v>
      </c>
      <c r="C286" s="25">
        <v>2</v>
      </c>
      <c r="D286" s="34" t="s">
        <v>279</v>
      </c>
      <c r="E286" s="34" t="s">
        <v>280</v>
      </c>
      <c r="F286" s="34" t="s">
        <v>397</v>
      </c>
      <c r="G286" s="35" t="s">
        <v>282</v>
      </c>
      <c r="H286" s="35" t="s">
        <v>282</v>
      </c>
      <c r="I286" s="35" t="s">
        <v>282</v>
      </c>
      <c r="J286" s="35" t="s">
        <v>282</v>
      </c>
      <c r="K286" s="30" t="s">
        <v>283</v>
      </c>
      <c r="L286" s="121">
        <v>6114300</v>
      </c>
      <c r="M286" s="174" t="s">
        <v>325</v>
      </c>
      <c r="N286" s="120">
        <v>1</v>
      </c>
      <c r="O286" s="34">
        <v>12</v>
      </c>
      <c r="P286" s="120">
        <v>230</v>
      </c>
      <c r="Q286" s="31">
        <v>0</v>
      </c>
      <c r="R286" s="30" t="s">
        <v>326</v>
      </c>
      <c r="S286" s="116" t="s">
        <v>176</v>
      </c>
      <c r="T286" s="117" t="s">
        <v>177</v>
      </c>
      <c r="U286" s="22"/>
      <c r="V286" s="21"/>
      <c r="W286" s="41"/>
      <c r="X286" s="103" t="str">
        <f t="shared" si="8"/>
        <v>212020100600000000000000061143001811223000000</v>
      </c>
      <c r="Y286" s="39">
        <f t="shared" si="9"/>
        <v>45</v>
      </c>
      <c r="Z286" s="306">
        <v>172550</v>
      </c>
      <c r="AA286" s="290" t="s">
        <v>429</v>
      </c>
      <c r="AD286" s="221"/>
    </row>
    <row r="287" spans="1:30" ht="30" customHeight="1">
      <c r="A287" s="31">
        <v>2</v>
      </c>
      <c r="B287" s="31">
        <v>1</v>
      </c>
      <c r="C287" s="25">
        <v>2</v>
      </c>
      <c r="D287" s="34" t="s">
        <v>279</v>
      </c>
      <c r="E287" s="34" t="s">
        <v>280</v>
      </c>
      <c r="F287" s="34" t="s">
        <v>281</v>
      </c>
      <c r="G287" s="35" t="s">
        <v>282</v>
      </c>
      <c r="H287" s="35" t="s">
        <v>282</v>
      </c>
      <c r="I287" s="35" t="s">
        <v>282</v>
      </c>
      <c r="J287" s="35" t="s">
        <v>282</v>
      </c>
      <c r="K287" s="30" t="s">
        <v>283</v>
      </c>
      <c r="L287" s="98">
        <v>3514007</v>
      </c>
      <c r="M287" s="175" t="s">
        <v>325</v>
      </c>
      <c r="N287" s="97" t="s">
        <v>409</v>
      </c>
      <c r="O287" s="34">
        <v>12</v>
      </c>
      <c r="P287" s="97" t="s">
        <v>428</v>
      </c>
      <c r="Q287" s="31">
        <v>0</v>
      </c>
      <c r="R287" s="30" t="s">
        <v>326</v>
      </c>
      <c r="S287" s="93" t="s">
        <v>554</v>
      </c>
      <c r="T287" s="94" t="s">
        <v>555</v>
      </c>
      <c r="U287" s="22"/>
      <c r="V287" s="21"/>
      <c r="W287" s="40"/>
      <c r="X287" s="80" t="str">
        <f t="shared" si="8"/>
        <v>212020100300000000000000035140071831210000000</v>
      </c>
      <c r="Y287" s="39">
        <f t="shared" si="9"/>
        <v>45</v>
      </c>
      <c r="Z287" s="301">
        <v>0</v>
      </c>
      <c r="AA287" s="290"/>
      <c r="AB287"/>
    </row>
    <row r="288" spans="1:30" ht="30" customHeight="1">
      <c r="A288" s="31">
        <v>2</v>
      </c>
      <c r="B288" s="31">
        <v>1</v>
      </c>
      <c r="C288" s="25">
        <v>2</v>
      </c>
      <c r="D288" s="34" t="s">
        <v>279</v>
      </c>
      <c r="E288" s="34" t="s">
        <v>280</v>
      </c>
      <c r="F288" s="34" t="s">
        <v>281</v>
      </c>
      <c r="G288" s="35" t="s">
        <v>282</v>
      </c>
      <c r="H288" s="35" t="s">
        <v>282</v>
      </c>
      <c r="I288" s="35" t="s">
        <v>282</v>
      </c>
      <c r="J288" s="35" t="s">
        <v>282</v>
      </c>
      <c r="K288" s="30" t="s">
        <v>283</v>
      </c>
      <c r="L288" s="121">
        <v>3514007</v>
      </c>
      <c r="M288" s="174" t="s">
        <v>325</v>
      </c>
      <c r="N288" s="120">
        <v>1</v>
      </c>
      <c r="O288" s="34">
        <v>12</v>
      </c>
      <c r="P288" s="120">
        <v>230</v>
      </c>
      <c r="Q288" s="31">
        <v>0</v>
      </c>
      <c r="R288" s="30" t="s">
        <v>326</v>
      </c>
      <c r="S288" s="116" t="s">
        <v>554</v>
      </c>
      <c r="T288" s="117" t="s">
        <v>555</v>
      </c>
      <c r="U288" s="22"/>
      <c r="V288" s="21"/>
      <c r="W288" s="41"/>
      <c r="X288" s="103" t="str">
        <f t="shared" si="8"/>
        <v>212020100300000000000000035140071811223000000</v>
      </c>
      <c r="Y288" s="39">
        <f t="shared" si="9"/>
        <v>45</v>
      </c>
      <c r="Z288" s="306">
        <v>0</v>
      </c>
      <c r="AA288" s="256"/>
      <c r="AB288"/>
    </row>
    <row r="289" spans="1:28" ht="30" customHeight="1">
      <c r="A289" s="31">
        <v>2</v>
      </c>
      <c r="B289" s="31">
        <v>1</v>
      </c>
      <c r="C289" s="25">
        <v>2</v>
      </c>
      <c r="D289" s="34" t="s">
        <v>279</v>
      </c>
      <c r="E289" s="34" t="s">
        <v>280</v>
      </c>
      <c r="F289" s="34" t="s">
        <v>281</v>
      </c>
      <c r="G289" s="35" t="s">
        <v>282</v>
      </c>
      <c r="H289" s="35" t="s">
        <v>282</v>
      </c>
      <c r="I289" s="35" t="s">
        <v>282</v>
      </c>
      <c r="J289" s="35" t="s">
        <v>282</v>
      </c>
      <c r="K289" s="30" t="s">
        <v>283</v>
      </c>
      <c r="L289" s="98">
        <v>3219701</v>
      </c>
      <c r="M289" s="175" t="s">
        <v>325</v>
      </c>
      <c r="N289" s="97" t="s">
        <v>409</v>
      </c>
      <c r="O289" s="34">
        <v>12</v>
      </c>
      <c r="P289" s="97" t="s">
        <v>428</v>
      </c>
      <c r="Q289" s="31">
        <v>0</v>
      </c>
      <c r="R289" s="30" t="s">
        <v>326</v>
      </c>
      <c r="S289" s="93" t="s">
        <v>556</v>
      </c>
      <c r="T289" s="94" t="s">
        <v>557</v>
      </c>
      <c r="U289" s="22"/>
      <c r="V289" s="21"/>
      <c r="W289" s="40"/>
      <c r="X289" s="80" t="str">
        <f t="shared" si="8"/>
        <v>212020100300000000000000032197011831210000000</v>
      </c>
      <c r="Y289" s="39">
        <f t="shared" si="9"/>
        <v>45</v>
      </c>
      <c r="Z289" s="301">
        <v>0</v>
      </c>
      <c r="AA289" s="290"/>
      <c r="AB289"/>
    </row>
    <row r="290" spans="1:28" ht="30" customHeight="1">
      <c r="A290" s="31">
        <v>2</v>
      </c>
      <c r="B290" s="31">
        <v>1</v>
      </c>
      <c r="C290" s="25">
        <v>2</v>
      </c>
      <c r="D290" s="34" t="s">
        <v>279</v>
      </c>
      <c r="E290" s="34" t="s">
        <v>280</v>
      </c>
      <c r="F290" s="34" t="s">
        <v>281</v>
      </c>
      <c r="G290" s="35" t="s">
        <v>282</v>
      </c>
      <c r="H290" s="35" t="s">
        <v>282</v>
      </c>
      <c r="I290" s="35" t="s">
        <v>282</v>
      </c>
      <c r="J290" s="35" t="s">
        <v>282</v>
      </c>
      <c r="K290" s="30" t="s">
        <v>283</v>
      </c>
      <c r="L290" s="121">
        <v>3219701</v>
      </c>
      <c r="M290" s="174" t="s">
        <v>325</v>
      </c>
      <c r="N290" s="120">
        <v>1</v>
      </c>
      <c r="O290" s="34">
        <v>12</v>
      </c>
      <c r="P290" s="120">
        <v>230</v>
      </c>
      <c r="Q290" s="31">
        <v>0</v>
      </c>
      <c r="R290" s="30" t="s">
        <v>326</v>
      </c>
      <c r="S290" s="116" t="s">
        <v>556</v>
      </c>
      <c r="T290" s="117" t="s">
        <v>557</v>
      </c>
      <c r="U290" s="22"/>
      <c r="V290" s="21"/>
      <c r="W290" s="41"/>
      <c r="X290" s="103" t="str">
        <f t="shared" si="8"/>
        <v>212020100300000000000000032197011811223000000</v>
      </c>
      <c r="Y290" s="39">
        <f t="shared" si="9"/>
        <v>45</v>
      </c>
      <c r="Z290" s="306">
        <v>0</v>
      </c>
      <c r="AA290" s="256"/>
      <c r="AB290"/>
    </row>
    <row r="291" spans="1:28" ht="45" customHeight="1">
      <c r="A291" s="31">
        <v>2</v>
      </c>
      <c r="B291" s="31">
        <v>1</v>
      </c>
      <c r="C291" s="25">
        <v>2</v>
      </c>
      <c r="D291" s="34" t="s">
        <v>279</v>
      </c>
      <c r="E291" s="34" t="s">
        <v>280</v>
      </c>
      <c r="F291" s="34" t="s">
        <v>281</v>
      </c>
      <c r="G291" s="35" t="s">
        <v>282</v>
      </c>
      <c r="H291" s="35" t="s">
        <v>282</v>
      </c>
      <c r="I291" s="35" t="s">
        <v>282</v>
      </c>
      <c r="J291" s="35" t="s">
        <v>282</v>
      </c>
      <c r="K291" s="30" t="s">
        <v>283</v>
      </c>
      <c r="L291" s="98">
        <v>3219703</v>
      </c>
      <c r="M291" s="175" t="s">
        <v>325</v>
      </c>
      <c r="N291" s="97" t="s">
        <v>409</v>
      </c>
      <c r="O291" s="34">
        <v>12</v>
      </c>
      <c r="P291" s="97" t="s">
        <v>428</v>
      </c>
      <c r="Q291" s="31">
        <v>0</v>
      </c>
      <c r="R291" s="30" t="s">
        <v>326</v>
      </c>
      <c r="S291" s="93" t="s">
        <v>558</v>
      </c>
      <c r="T291" s="94" t="s">
        <v>559</v>
      </c>
      <c r="U291" s="22"/>
      <c r="V291" s="21"/>
      <c r="W291" s="40"/>
      <c r="X291" s="80" t="str">
        <f t="shared" si="8"/>
        <v>212020100300000000000000032197031831210000000</v>
      </c>
      <c r="Y291" s="39">
        <f t="shared" si="9"/>
        <v>45</v>
      </c>
      <c r="Z291" s="301">
        <v>0</v>
      </c>
      <c r="AA291" s="290"/>
      <c r="AB291"/>
    </row>
    <row r="292" spans="1:28" ht="45" customHeight="1">
      <c r="A292" s="31">
        <v>2</v>
      </c>
      <c r="B292" s="31">
        <v>1</v>
      </c>
      <c r="C292" s="25">
        <v>2</v>
      </c>
      <c r="D292" s="34" t="s">
        <v>279</v>
      </c>
      <c r="E292" s="34" t="s">
        <v>280</v>
      </c>
      <c r="F292" s="34" t="s">
        <v>281</v>
      </c>
      <c r="G292" s="35" t="s">
        <v>282</v>
      </c>
      <c r="H292" s="35" t="s">
        <v>282</v>
      </c>
      <c r="I292" s="35" t="s">
        <v>282</v>
      </c>
      <c r="J292" s="35" t="s">
        <v>282</v>
      </c>
      <c r="K292" s="30" t="s">
        <v>283</v>
      </c>
      <c r="L292" s="121">
        <v>3219703</v>
      </c>
      <c r="M292" s="174" t="s">
        <v>325</v>
      </c>
      <c r="N292" s="120">
        <v>1</v>
      </c>
      <c r="O292" s="34">
        <v>12</v>
      </c>
      <c r="P292" s="120">
        <v>230</v>
      </c>
      <c r="Q292" s="31">
        <v>0</v>
      </c>
      <c r="R292" s="30" t="s">
        <v>326</v>
      </c>
      <c r="S292" s="116" t="s">
        <v>558</v>
      </c>
      <c r="T292" s="117" t="s">
        <v>559</v>
      </c>
      <c r="U292" s="22"/>
      <c r="V292" s="21"/>
      <c r="W292" s="41"/>
      <c r="X292" s="103" t="str">
        <f t="shared" si="8"/>
        <v>212020100300000000000000032197031811223000000</v>
      </c>
      <c r="Y292" s="39">
        <f t="shared" si="9"/>
        <v>45</v>
      </c>
      <c r="Z292" s="306">
        <v>0</v>
      </c>
      <c r="AA292" s="256"/>
      <c r="AB292"/>
    </row>
    <row r="293" spans="1:28" ht="18.75" customHeight="1">
      <c r="A293" s="31">
        <v>2</v>
      </c>
      <c r="B293" s="31">
        <v>1</v>
      </c>
      <c r="C293" s="25">
        <v>2</v>
      </c>
      <c r="D293" s="34" t="s">
        <v>279</v>
      </c>
      <c r="E293" s="34" t="s">
        <v>280</v>
      </c>
      <c r="F293" s="34" t="s">
        <v>334</v>
      </c>
      <c r="G293" s="35" t="s">
        <v>282</v>
      </c>
      <c r="H293" s="35" t="s">
        <v>282</v>
      </c>
      <c r="I293" s="35" t="s">
        <v>282</v>
      </c>
      <c r="J293" s="35" t="s">
        <v>282</v>
      </c>
      <c r="K293" s="30" t="s">
        <v>283</v>
      </c>
      <c r="L293" s="98">
        <v>4641007</v>
      </c>
      <c r="M293" s="175" t="s">
        <v>325</v>
      </c>
      <c r="N293" s="97" t="s">
        <v>409</v>
      </c>
      <c r="O293" s="34">
        <v>12</v>
      </c>
      <c r="P293" s="97" t="s">
        <v>428</v>
      </c>
      <c r="Q293" s="31">
        <v>0</v>
      </c>
      <c r="R293" s="30" t="s">
        <v>326</v>
      </c>
      <c r="S293" s="93" t="s">
        <v>179</v>
      </c>
      <c r="T293" s="94" t="s">
        <v>180</v>
      </c>
      <c r="U293" s="22"/>
      <c r="V293" s="21"/>
      <c r="W293" s="40"/>
      <c r="X293" s="80" t="str">
        <f t="shared" si="8"/>
        <v>212020100400000000000000046410071831210000000</v>
      </c>
      <c r="Y293" s="39">
        <f t="shared" si="9"/>
        <v>45</v>
      </c>
      <c r="Z293" s="301">
        <v>0</v>
      </c>
      <c r="AA293" s="290"/>
      <c r="AB293"/>
    </row>
    <row r="294" spans="1:28" ht="18.75">
      <c r="A294" s="31">
        <v>2</v>
      </c>
      <c r="B294" s="31">
        <v>1</v>
      </c>
      <c r="C294" s="25">
        <v>2</v>
      </c>
      <c r="D294" s="34" t="s">
        <v>279</v>
      </c>
      <c r="E294" s="34" t="s">
        <v>280</v>
      </c>
      <c r="F294" s="34" t="s">
        <v>334</v>
      </c>
      <c r="G294" s="35" t="s">
        <v>282</v>
      </c>
      <c r="H294" s="35" t="s">
        <v>282</v>
      </c>
      <c r="I294" s="35" t="s">
        <v>282</v>
      </c>
      <c r="J294" s="35" t="s">
        <v>282</v>
      </c>
      <c r="K294" s="30" t="s">
        <v>283</v>
      </c>
      <c r="L294" s="121">
        <v>4641007</v>
      </c>
      <c r="M294" s="174" t="s">
        <v>325</v>
      </c>
      <c r="N294" s="120">
        <v>1</v>
      </c>
      <c r="O294" s="34">
        <v>12</v>
      </c>
      <c r="P294" s="120">
        <v>230</v>
      </c>
      <c r="Q294" s="31">
        <v>0</v>
      </c>
      <c r="R294" s="30" t="s">
        <v>326</v>
      </c>
      <c r="S294" s="116" t="s">
        <v>179</v>
      </c>
      <c r="T294" s="117" t="s">
        <v>180</v>
      </c>
      <c r="U294" s="22"/>
      <c r="V294" s="21"/>
      <c r="W294" s="41"/>
      <c r="X294" s="103" t="str">
        <f t="shared" si="8"/>
        <v>212020100400000000000000046410071811223000000</v>
      </c>
      <c r="Y294" s="39">
        <f t="shared" si="9"/>
        <v>45</v>
      </c>
      <c r="Z294" s="306">
        <v>83300</v>
      </c>
      <c r="AA294" s="290" t="s">
        <v>429</v>
      </c>
    </row>
    <row r="295" spans="1:28" ht="45" customHeight="1">
      <c r="A295" s="31">
        <v>2</v>
      </c>
      <c r="B295" s="31">
        <v>1</v>
      </c>
      <c r="C295" s="25">
        <v>2</v>
      </c>
      <c r="D295" s="34" t="s">
        <v>279</v>
      </c>
      <c r="E295" s="34" t="s">
        <v>280</v>
      </c>
      <c r="F295" s="34" t="s">
        <v>281</v>
      </c>
      <c r="G295" s="35" t="s">
        <v>282</v>
      </c>
      <c r="H295" s="35" t="s">
        <v>282</v>
      </c>
      <c r="I295" s="35" t="s">
        <v>282</v>
      </c>
      <c r="J295" s="35" t="s">
        <v>282</v>
      </c>
      <c r="K295" s="30" t="s">
        <v>283</v>
      </c>
      <c r="L295" s="98">
        <v>3143901</v>
      </c>
      <c r="M295" s="175" t="s">
        <v>325</v>
      </c>
      <c r="N295" s="97" t="s">
        <v>409</v>
      </c>
      <c r="O295" s="34">
        <v>12</v>
      </c>
      <c r="P295" s="97" t="s">
        <v>428</v>
      </c>
      <c r="Q295" s="31">
        <v>0</v>
      </c>
      <c r="R295" s="30" t="s">
        <v>326</v>
      </c>
      <c r="S295" s="93" t="s">
        <v>560</v>
      </c>
      <c r="T295" s="94" t="s">
        <v>561</v>
      </c>
      <c r="U295" s="22"/>
      <c r="V295" s="21"/>
      <c r="W295" s="40"/>
      <c r="X295" s="80" t="str">
        <f t="shared" si="8"/>
        <v>212020100300000000000000031439011831210000000</v>
      </c>
      <c r="Y295" s="39">
        <f t="shared" si="9"/>
        <v>45</v>
      </c>
      <c r="Z295" s="301">
        <v>0</v>
      </c>
      <c r="AA295" s="290"/>
      <c r="AB295"/>
    </row>
    <row r="296" spans="1:28" ht="45" customHeight="1">
      <c r="A296" s="31">
        <v>2</v>
      </c>
      <c r="B296" s="31">
        <v>1</v>
      </c>
      <c r="C296" s="25">
        <v>2</v>
      </c>
      <c r="D296" s="34" t="s">
        <v>279</v>
      </c>
      <c r="E296" s="34" t="s">
        <v>280</v>
      </c>
      <c r="F296" s="34" t="s">
        <v>281</v>
      </c>
      <c r="G296" s="35" t="s">
        <v>282</v>
      </c>
      <c r="H296" s="35" t="s">
        <v>282</v>
      </c>
      <c r="I296" s="35" t="s">
        <v>282</v>
      </c>
      <c r="J296" s="35" t="s">
        <v>282</v>
      </c>
      <c r="K296" s="30" t="s">
        <v>283</v>
      </c>
      <c r="L296" s="121">
        <v>3143901</v>
      </c>
      <c r="M296" s="174" t="s">
        <v>325</v>
      </c>
      <c r="N296" s="120">
        <v>1</v>
      </c>
      <c r="O296" s="34">
        <v>12</v>
      </c>
      <c r="P296" s="120">
        <v>230</v>
      </c>
      <c r="Q296" s="31">
        <v>0</v>
      </c>
      <c r="R296" s="30" t="s">
        <v>326</v>
      </c>
      <c r="S296" s="116" t="s">
        <v>560</v>
      </c>
      <c r="T296" s="117" t="s">
        <v>561</v>
      </c>
      <c r="U296" s="22"/>
      <c r="V296" s="21"/>
      <c r="W296" s="41"/>
      <c r="X296" s="103" t="str">
        <f t="shared" si="8"/>
        <v>212020100300000000000000031439011811223000000</v>
      </c>
      <c r="Y296" s="39">
        <f t="shared" si="9"/>
        <v>45</v>
      </c>
      <c r="Z296" s="306">
        <v>0</v>
      </c>
      <c r="AA296" s="256"/>
      <c r="AB296"/>
    </row>
    <row r="297" spans="1:28" ht="30" customHeight="1">
      <c r="A297" s="31">
        <v>2</v>
      </c>
      <c r="B297" s="31">
        <v>1</v>
      </c>
      <c r="C297" s="25">
        <v>2</v>
      </c>
      <c r="D297" s="34" t="s">
        <v>279</v>
      </c>
      <c r="E297" s="34" t="s">
        <v>280</v>
      </c>
      <c r="F297" s="34" t="s">
        <v>281</v>
      </c>
      <c r="G297" s="35" t="s">
        <v>282</v>
      </c>
      <c r="H297" s="35" t="s">
        <v>282</v>
      </c>
      <c r="I297" s="35" t="s">
        <v>282</v>
      </c>
      <c r="J297" s="35" t="s">
        <v>282</v>
      </c>
      <c r="K297" s="30" t="s">
        <v>283</v>
      </c>
      <c r="L297" s="98">
        <v>3814051</v>
      </c>
      <c r="M297" s="175" t="s">
        <v>325</v>
      </c>
      <c r="N297" s="97" t="s">
        <v>409</v>
      </c>
      <c r="O297" s="34">
        <v>12</v>
      </c>
      <c r="P297" s="97" t="s">
        <v>428</v>
      </c>
      <c r="Q297" s="31">
        <v>0</v>
      </c>
      <c r="R297" s="30" t="s">
        <v>326</v>
      </c>
      <c r="S297" s="93" t="s">
        <v>562</v>
      </c>
      <c r="T297" s="94" t="s">
        <v>563</v>
      </c>
      <c r="U297" s="22"/>
      <c r="V297" s="21"/>
      <c r="W297" s="40"/>
      <c r="X297" s="80" t="str">
        <f t="shared" si="8"/>
        <v>212020100300000000000000038140511831210000000</v>
      </c>
      <c r="Y297" s="39">
        <f t="shared" si="9"/>
        <v>45</v>
      </c>
      <c r="Z297" s="301">
        <v>0</v>
      </c>
      <c r="AA297" s="290"/>
      <c r="AB297"/>
    </row>
    <row r="298" spans="1:28" ht="30" customHeight="1">
      <c r="A298" s="31">
        <v>2</v>
      </c>
      <c r="B298" s="31">
        <v>1</v>
      </c>
      <c r="C298" s="25">
        <v>2</v>
      </c>
      <c r="D298" s="34" t="s">
        <v>279</v>
      </c>
      <c r="E298" s="34" t="s">
        <v>280</v>
      </c>
      <c r="F298" s="34" t="s">
        <v>281</v>
      </c>
      <c r="G298" s="35" t="s">
        <v>282</v>
      </c>
      <c r="H298" s="35" t="s">
        <v>282</v>
      </c>
      <c r="I298" s="35" t="s">
        <v>282</v>
      </c>
      <c r="J298" s="35" t="s">
        <v>282</v>
      </c>
      <c r="K298" s="30" t="s">
        <v>283</v>
      </c>
      <c r="L298" s="121">
        <v>3814051</v>
      </c>
      <c r="M298" s="174" t="s">
        <v>325</v>
      </c>
      <c r="N298" s="120">
        <v>1</v>
      </c>
      <c r="O298" s="34">
        <v>12</v>
      </c>
      <c r="P298" s="120">
        <v>230</v>
      </c>
      <c r="Q298" s="31">
        <v>0</v>
      </c>
      <c r="R298" s="30" t="s">
        <v>326</v>
      </c>
      <c r="S298" s="116" t="s">
        <v>562</v>
      </c>
      <c r="T298" s="117" t="s">
        <v>563</v>
      </c>
      <c r="U298" s="22"/>
      <c r="V298" s="21"/>
      <c r="W298" s="41"/>
      <c r="X298" s="103" t="str">
        <f t="shared" si="8"/>
        <v>212020100300000000000000038140511811223000000</v>
      </c>
      <c r="Y298" s="39">
        <f t="shared" si="9"/>
        <v>45</v>
      </c>
      <c r="Z298" s="306">
        <v>0</v>
      </c>
      <c r="AA298" s="256"/>
      <c r="AB298"/>
    </row>
    <row r="299" spans="1:28" ht="45" customHeight="1">
      <c r="A299" s="31">
        <v>2</v>
      </c>
      <c r="B299" s="31">
        <v>1</v>
      </c>
      <c r="C299" s="25">
        <v>2</v>
      </c>
      <c r="D299" s="34" t="s">
        <v>279</v>
      </c>
      <c r="E299" s="34" t="s">
        <v>280</v>
      </c>
      <c r="F299" s="34" t="s">
        <v>281</v>
      </c>
      <c r="G299" s="35" t="s">
        <v>282</v>
      </c>
      <c r="H299" s="35" t="s">
        <v>282</v>
      </c>
      <c r="I299" s="35" t="s">
        <v>282</v>
      </c>
      <c r="J299" s="35" t="s">
        <v>282</v>
      </c>
      <c r="K299" s="30" t="s">
        <v>283</v>
      </c>
      <c r="L299" s="121">
        <v>3899998</v>
      </c>
      <c r="M299" s="174" t="s">
        <v>325</v>
      </c>
      <c r="N299" s="120">
        <v>1</v>
      </c>
      <c r="O299" s="34">
        <v>12</v>
      </c>
      <c r="P299" s="120">
        <v>230</v>
      </c>
      <c r="Q299" s="31">
        <v>0</v>
      </c>
      <c r="R299" s="30" t="s">
        <v>326</v>
      </c>
      <c r="S299" s="116" t="s">
        <v>564</v>
      </c>
      <c r="T299" s="117" t="s">
        <v>565</v>
      </c>
      <c r="U299" s="22"/>
      <c r="V299" s="21"/>
      <c r="W299" s="41"/>
      <c r="X299" s="103" t="str">
        <f t="shared" si="8"/>
        <v>212020100300000000000000038999981811223000000</v>
      </c>
      <c r="Y299" s="39">
        <f t="shared" si="9"/>
        <v>45</v>
      </c>
      <c r="Z299" s="306">
        <v>0</v>
      </c>
      <c r="AA299" s="256"/>
      <c r="AB299"/>
    </row>
    <row r="300" spans="1:28" ht="45" customHeight="1">
      <c r="A300" s="31">
        <v>2</v>
      </c>
      <c r="B300" s="31">
        <v>1</v>
      </c>
      <c r="C300" s="25">
        <v>2</v>
      </c>
      <c r="D300" s="34" t="s">
        <v>279</v>
      </c>
      <c r="E300" s="34" t="s">
        <v>280</v>
      </c>
      <c r="F300" s="34" t="s">
        <v>281</v>
      </c>
      <c r="G300" s="35" t="s">
        <v>282</v>
      </c>
      <c r="H300" s="35" t="s">
        <v>282</v>
      </c>
      <c r="I300" s="35" t="s">
        <v>282</v>
      </c>
      <c r="J300" s="35" t="s">
        <v>282</v>
      </c>
      <c r="K300" s="30" t="s">
        <v>283</v>
      </c>
      <c r="L300" s="98">
        <v>3899998</v>
      </c>
      <c r="M300" s="175" t="s">
        <v>325</v>
      </c>
      <c r="N300" s="97" t="s">
        <v>409</v>
      </c>
      <c r="O300" s="34">
        <v>12</v>
      </c>
      <c r="P300" s="97" t="s">
        <v>428</v>
      </c>
      <c r="Q300" s="31">
        <v>0</v>
      </c>
      <c r="R300" s="30" t="s">
        <v>326</v>
      </c>
      <c r="S300" s="93" t="s">
        <v>564</v>
      </c>
      <c r="T300" s="94" t="s">
        <v>565</v>
      </c>
      <c r="U300" s="22"/>
      <c r="V300" s="21"/>
      <c r="W300" s="40"/>
      <c r="X300" s="80" t="str">
        <f t="shared" si="8"/>
        <v>212020100300000000000000038999981831210000000</v>
      </c>
      <c r="Y300" s="39">
        <f t="shared" si="9"/>
        <v>45</v>
      </c>
      <c r="Z300" s="301">
        <v>0</v>
      </c>
      <c r="AA300" s="290"/>
      <c r="AB300"/>
    </row>
    <row r="301" spans="1:28" ht="31.5" customHeight="1">
      <c r="A301" s="31">
        <v>2</v>
      </c>
      <c r="B301" s="31">
        <v>1</v>
      </c>
      <c r="C301" s="25">
        <v>2</v>
      </c>
      <c r="D301" s="34" t="s">
        <v>279</v>
      </c>
      <c r="E301" s="34" t="s">
        <v>280</v>
      </c>
      <c r="F301" s="34" t="s">
        <v>281</v>
      </c>
      <c r="G301" s="35" t="s">
        <v>282</v>
      </c>
      <c r="H301" s="35" t="s">
        <v>282</v>
      </c>
      <c r="I301" s="35" t="s">
        <v>282</v>
      </c>
      <c r="J301" s="35" t="s">
        <v>282</v>
      </c>
      <c r="K301" s="30" t="s">
        <v>283</v>
      </c>
      <c r="L301" s="98">
        <v>3812299</v>
      </c>
      <c r="M301" s="175" t="s">
        <v>325</v>
      </c>
      <c r="N301" s="97" t="s">
        <v>409</v>
      </c>
      <c r="O301" s="34">
        <v>12</v>
      </c>
      <c r="P301" s="97" t="s">
        <v>428</v>
      </c>
      <c r="Q301" s="31">
        <v>0</v>
      </c>
      <c r="R301" s="30" t="s">
        <v>326</v>
      </c>
      <c r="S301" s="93" t="s">
        <v>182</v>
      </c>
      <c r="T301" s="94" t="s">
        <v>183</v>
      </c>
      <c r="U301" s="22"/>
      <c r="V301" s="21"/>
      <c r="W301" s="40"/>
      <c r="X301" s="80" t="str">
        <f t="shared" si="8"/>
        <v>212020100300000000000000038122991831210000000</v>
      </c>
      <c r="Y301" s="39">
        <f t="shared" si="9"/>
        <v>45</v>
      </c>
      <c r="Z301" s="301">
        <v>0</v>
      </c>
      <c r="AA301" s="290"/>
      <c r="AB301"/>
    </row>
    <row r="302" spans="1:28" ht="31.5">
      <c r="A302" s="31">
        <v>2</v>
      </c>
      <c r="B302" s="31">
        <v>1</v>
      </c>
      <c r="C302" s="25">
        <v>2</v>
      </c>
      <c r="D302" s="34" t="s">
        <v>279</v>
      </c>
      <c r="E302" s="34" t="s">
        <v>280</v>
      </c>
      <c r="F302" s="34" t="s">
        <v>281</v>
      </c>
      <c r="G302" s="35" t="s">
        <v>282</v>
      </c>
      <c r="H302" s="35" t="s">
        <v>282</v>
      </c>
      <c r="I302" s="35" t="s">
        <v>282</v>
      </c>
      <c r="J302" s="35" t="s">
        <v>282</v>
      </c>
      <c r="K302" s="30" t="s">
        <v>283</v>
      </c>
      <c r="L302" s="121">
        <v>3812299</v>
      </c>
      <c r="M302" s="174" t="s">
        <v>325</v>
      </c>
      <c r="N302" s="120">
        <v>1</v>
      </c>
      <c r="O302" s="34">
        <v>12</v>
      </c>
      <c r="P302" s="120">
        <v>230</v>
      </c>
      <c r="Q302" s="31">
        <v>0</v>
      </c>
      <c r="R302" s="30" t="s">
        <v>326</v>
      </c>
      <c r="S302" s="116" t="s">
        <v>182</v>
      </c>
      <c r="T302" s="117" t="s">
        <v>183</v>
      </c>
      <c r="U302" s="22"/>
      <c r="V302" s="21"/>
      <c r="W302" s="41"/>
      <c r="X302" s="103" t="str">
        <f t="shared" si="8"/>
        <v>212020100300000000000000038122991811223000000</v>
      </c>
      <c r="Y302" s="39">
        <f t="shared" si="9"/>
        <v>45</v>
      </c>
      <c r="Z302" s="306">
        <v>80920</v>
      </c>
      <c r="AA302" s="290" t="s">
        <v>429</v>
      </c>
    </row>
    <row r="303" spans="1:28" ht="30" customHeight="1">
      <c r="A303" s="31">
        <v>2</v>
      </c>
      <c r="B303" s="31">
        <v>1</v>
      </c>
      <c r="C303" s="25">
        <v>2</v>
      </c>
      <c r="D303" s="34" t="s">
        <v>279</v>
      </c>
      <c r="E303" s="34" t="s">
        <v>280</v>
      </c>
      <c r="F303" s="34" t="s">
        <v>281</v>
      </c>
      <c r="G303" s="35" t="s">
        <v>282</v>
      </c>
      <c r="H303" s="35" t="s">
        <v>282</v>
      </c>
      <c r="I303" s="35" t="s">
        <v>282</v>
      </c>
      <c r="J303" s="35" t="s">
        <v>282</v>
      </c>
      <c r="K303" s="30" t="s">
        <v>283</v>
      </c>
      <c r="L303" s="98">
        <v>3215306</v>
      </c>
      <c r="M303" s="175" t="s">
        <v>325</v>
      </c>
      <c r="N303" s="97" t="s">
        <v>409</v>
      </c>
      <c r="O303" s="34">
        <v>12</v>
      </c>
      <c r="P303" s="97" t="s">
        <v>428</v>
      </c>
      <c r="Q303" s="31">
        <v>0</v>
      </c>
      <c r="R303" s="30" t="s">
        <v>326</v>
      </c>
      <c r="S303" s="93" t="s">
        <v>566</v>
      </c>
      <c r="T303" s="94" t="s">
        <v>567</v>
      </c>
      <c r="U303" s="22"/>
      <c r="V303" s="21"/>
      <c r="W303" s="40"/>
      <c r="X303" s="80" t="str">
        <f t="shared" si="8"/>
        <v>212020100300000000000000032153061831210000000</v>
      </c>
      <c r="Y303" s="39">
        <f t="shared" si="9"/>
        <v>45</v>
      </c>
      <c r="Z303" s="301">
        <v>0</v>
      </c>
      <c r="AA303" s="290"/>
      <c r="AB303"/>
    </row>
    <row r="304" spans="1:28" ht="30" customHeight="1">
      <c r="A304" s="31">
        <v>2</v>
      </c>
      <c r="B304" s="31">
        <v>1</v>
      </c>
      <c r="C304" s="25">
        <v>2</v>
      </c>
      <c r="D304" s="34" t="s">
        <v>279</v>
      </c>
      <c r="E304" s="34" t="s">
        <v>280</v>
      </c>
      <c r="F304" s="34" t="s">
        <v>281</v>
      </c>
      <c r="G304" s="35" t="s">
        <v>282</v>
      </c>
      <c r="H304" s="35" t="s">
        <v>282</v>
      </c>
      <c r="I304" s="35" t="s">
        <v>282</v>
      </c>
      <c r="J304" s="35" t="s">
        <v>282</v>
      </c>
      <c r="K304" s="30" t="s">
        <v>283</v>
      </c>
      <c r="L304" s="121">
        <v>3215306</v>
      </c>
      <c r="M304" s="174" t="s">
        <v>325</v>
      </c>
      <c r="N304" s="120">
        <v>1</v>
      </c>
      <c r="O304" s="34">
        <v>12</v>
      </c>
      <c r="P304" s="120">
        <v>230</v>
      </c>
      <c r="Q304" s="31">
        <v>0</v>
      </c>
      <c r="R304" s="30" t="s">
        <v>326</v>
      </c>
      <c r="S304" s="116" t="s">
        <v>566</v>
      </c>
      <c r="T304" s="117" t="s">
        <v>567</v>
      </c>
      <c r="U304" s="22"/>
      <c r="V304" s="21"/>
      <c r="W304" s="41"/>
      <c r="X304" s="103" t="str">
        <f t="shared" si="8"/>
        <v>212020100300000000000000032153061811223000000</v>
      </c>
      <c r="Y304" s="39">
        <f t="shared" si="9"/>
        <v>45</v>
      </c>
      <c r="Z304" s="306">
        <v>0</v>
      </c>
      <c r="AA304" s="256"/>
      <c r="AB304"/>
    </row>
    <row r="305" spans="1:27" customFormat="1" ht="18.75" customHeight="1">
      <c r="A305" s="31">
        <v>2</v>
      </c>
      <c r="B305" s="31">
        <v>1</v>
      </c>
      <c r="C305" s="25">
        <v>2</v>
      </c>
      <c r="D305" s="34" t="s">
        <v>279</v>
      </c>
      <c r="E305" s="34" t="s">
        <v>280</v>
      </c>
      <c r="F305" s="34" t="s">
        <v>334</v>
      </c>
      <c r="G305" s="35" t="s">
        <v>282</v>
      </c>
      <c r="H305" s="35" t="s">
        <v>282</v>
      </c>
      <c r="I305" s="35" t="s">
        <v>282</v>
      </c>
      <c r="J305" s="35" t="s">
        <v>282</v>
      </c>
      <c r="K305" s="30" t="s">
        <v>283</v>
      </c>
      <c r="L305" s="98">
        <v>4294409</v>
      </c>
      <c r="M305" s="175" t="s">
        <v>325</v>
      </c>
      <c r="N305" s="97" t="s">
        <v>409</v>
      </c>
      <c r="O305" s="34">
        <v>12</v>
      </c>
      <c r="P305" s="97" t="s">
        <v>428</v>
      </c>
      <c r="Q305" s="31">
        <v>0</v>
      </c>
      <c r="R305" s="30" t="s">
        <v>326</v>
      </c>
      <c r="S305" s="93" t="s">
        <v>568</v>
      </c>
      <c r="T305" s="94" t="s">
        <v>569</v>
      </c>
      <c r="U305" s="22"/>
      <c r="V305" s="21"/>
      <c r="W305" s="40"/>
      <c r="X305" s="80" t="str">
        <f t="shared" si="8"/>
        <v>212020100400000000000000042944091831210000000</v>
      </c>
      <c r="Y305" s="39">
        <f t="shared" si="9"/>
        <v>45</v>
      </c>
      <c r="Z305" s="301">
        <v>0</v>
      </c>
      <c r="AA305" s="290"/>
    </row>
    <row r="306" spans="1:27" customFormat="1" ht="18.75" customHeight="1">
      <c r="A306" s="31">
        <v>2</v>
      </c>
      <c r="B306" s="31">
        <v>1</v>
      </c>
      <c r="C306" s="25">
        <v>2</v>
      </c>
      <c r="D306" s="34" t="s">
        <v>279</v>
      </c>
      <c r="E306" s="34" t="s">
        <v>280</v>
      </c>
      <c r="F306" s="34" t="s">
        <v>334</v>
      </c>
      <c r="G306" s="35" t="s">
        <v>282</v>
      </c>
      <c r="H306" s="35" t="s">
        <v>282</v>
      </c>
      <c r="I306" s="35" t="s">
        <v>282</v>
      </c>
      <c r="J306" s="35" t="s">
        <v>282</v>
      </c>
      <c r="K306" s="30" t="s">
        <v>283</v>
      </c>
      <c r="L306" s="121">
        <v>4294409</v>
      </c>
      <c r="M306" s="174" t="s">
        <v>325</v>
      </c>
      <c r="N306" s="120">
        <v>1</v>
      </c>
      <c r="O306" s="34">
        <v>12</v>
      </c>
      <c r="P306" s="120">
        <v>230</v>
      </c>
      <c r="Q306" s="31">
        <v>0</v>
      </c>
      <c r="R306" s="30" t="s">
        <v>326</v>
      </c>
      <c r="S306" s="116" t="s">
        <v>568</v>
      </c>
      <c r="T306" s="117" t="s">
        <v>569</v>
      </c>
      <c r="U306" s="22"/>
      <c r="V306" s="21"/>
      <c r="W306" s="41"/>
      <c r="X306" s="103" t="str">
        <f t="shared" si="8"/>
        <v>212020100400000000000000042944091811223000000</v>
      </c>
      <c r="Y306" s="39">
        <f t="shared" si="9"/>
        <v>45</v>
      </c>
      <c r="Z306" s="306">
        <v>0</v>
      </c>
      <c r="AA306" s="256"/>
    </row>
    <row r="307" spans="1:27" customFormat="1" ht="30" customHeight="1">
      <c r="A307" s="31">
        <v>2</v>
      </c>
      <c r="B307" s="31">
        <v>1</v>
      </c>
      <c r="C307" s="25">
        <v>2</v>
      </c>
      <c r="D307" s="34" t="s">
        <v>279</v>
      </c>
      <c r="E307" s="34" t="s">
        <v>280</v>
      </c>
      <c r="F307" s="34" t="s">
        <v>334</v>
      </c>
      <c r="G307" s="35" t="s">
        <v>282</v>
      </c>
      <c r="H307" s="35" t="s">
        <v>282</v>
      </c>
      <c r="I307" s="35" t="s">
        <v>282</v>
      </c>
      <c r="J307" s="35" t="s">
        <v>282</v>
      </c>
      <c r="K307" s="30" t="s">
        <v>283</v>
      </c>
      <c r="L307" s="98">
        <v>4299799</v>
      </c>
      <c r="M307" s="175" t="s">
        <v>325</v>
      </c>
      <c r="N307" s="97" t="s">
        <v>409</v>
      </c>
      <c r="O307" s="34">
        <v>12</v>
      </c>
      <c r="P307" s="97" t="s">
        <v>428</v>
      </c>
      <c r="Q307" s="31">
        <v>0</v>
      </c>
      <c r="R307" s="30" t="s">
        <v>326</v>
      </c>
      <c r="S307" s="93" t="s">
        <v>570</v>
      </c>
      <c r="T307" s="94" t="s">
        <v>571</v>
      </c>
      <c r="U307" s="22"/>
      <c r="V307" s="21"/>
      <c r="W307" s="40"/>
      <c r="X307" s="80" t="str">
        <f t="shared" si="8"/>
        <v>212020100400000000000000042997991831210000000</v>
      </c>
      <c r="Y307" s="39">
        <f t="shared" si="9"/>
        <v>45</v>
      </c>
      <c r="Z307" s="301">
        <v>0</v>
      </c>
      <c r="AA307" s="290"/>
    </row>
    <row r="308" spans="1:27" customFormat="1" ht="30" customHeight="1">
      <c r="A308" s="31">
        <v>2</v>
      </c>
      <c r="B308" s="31">
        <v>1</v>
      </c>
      <c r="C308" s="25">
        <v>2</v>
      </c>
      <c r="D308" s="34" t="s">
        <v>279</v>
      </c>
      <c r="E308" s="34" t="s">
        <v>280</v>
      </c>
      <c r="F308" s="34" t="s">
        <v>334</v>
      </c>
      <c r="G308" s="35" t="s">
        <v>282</v>
      </c>
      <c r="H308" s="35" t="s">
        <v>282</v>
      </c>
      <c r="I308" s="35" t="s">
        <v>282</v>
      </c>
      <c r="J308" s="35" t="s">
        <v>282</v>
      </c>
      <c r="K308" s="30" t="s">
        <v>283</v>
      </c>
      <c r="L308" s="121">
        <v>4299799</v>
      </c>
      <c r="M308" s="174" t="s">
        <v>325</v>
      </c>
      <c r="N308" s="120">
        <v>1</v>
      </c>
      <c r="O308" s="34">
        <v>12</v>
      </c>
      <c r="P308" s="120">
        <v>230</v>
      </c>
      <c r="Q308" s="31">
        <v>0</v>
      </c>
      <c r="R308" s="30" t="s">
        <v>326</v>
      </c>
      <c r="S308" s="116" t="s">
        <v>570</v>
      </c>
      <c r="T308" s="117" t="s">
        <v>571</v>
      </c>
      <c r="U308" s="22"/>
      <c r="V308" s="21"/>
      <c r="W308" s="41"/>
      <c r="X308" s="103" t="str">
        <f t="shared" si="8"/>
        <v>212020100400000000000000042997991811223000000</v>
      </c>
      <c r="Y308" s="39">
        <f t="shared" si="9"/>
        <v>45</v>
      </c>
      <c r="Z308" s="306">
        <v>0</v>
      </c>
      <c r="AA308" s="256"/>
    </row>
    <row r="309" spans="1:27" customFormat="1" ht="30" customHeight="1">
      <c r="A309" s="31">
        <v>2</v>
      </c>
      <c r="B309" s="31">
        <v>1</v>
      </c>
      <c r="C309" s="25">
        <v>2</v>
      </c>
      <c r="D309" s="34" t="s">
        <v>279</v>
      </c>
      <c r="E309" s="34" t="s">
        <v>280</v>
      </c>
      <c r="F309" s="34" t="s">
        <v>281</v>
      </c>
      <c r="G309" s="35" t="s">
        <v>282</v>
      </c>
      <c r="H309" s="35" t="s">
        <v>282</v>
      </c>
      <c r="I309" s="35" t="s">
        <v>282</v>
      </c>
      <c r="J309" s="35" t="s">
        <v>282</v>
      </c>
      <c r="K309" s="30" t="s">
        <v>283</v>
      </c>
      <c r="L309" s="98">
        <v>3529901</v>
      </c>
      <c r="M309" s="175" t="s">
        <v>325</v>
      </c>
      <c r="N309" s="97" t="s">
        <v>409</v>
      </c>
      <c r="O309" s="34">
        <v>12</v>
      </c>
      <c r="P309" s="97" t="s">
        <v>428</v>
      </c>
      <c r="Q309" s="31">
        <v>0</v>
      </c>
      <c r="R309" s="30" t="s">
        <v>326</v>
      </c>
      <c r="S309" s="93" t="s">
        <v>572</v>
      </c>
      <c r="T309" s="94" t="s">
        <v>573</v>
      </c>
      <c r="W309" s="99"/>
      <c r="X309" s="80" t="str">
        <f t="shared" si="8"/>
        <v>212020100300000000000000035299011831210000000</v>
      </c>
      <c r="Y309" s="39">
        <f t="shared" si="9"/>
        <v>45</v>
      </c>
      <c r="Z309" s="301">
        <v>0</v>
      </c>
      <c r="AA309" s="290"/>
    </row>
    <row r="310" spans="1:27" customFormat="1" ht="30" customHeight="1">
      <c r="A310" s="31">
        <v>2</v>
      </c>
      <c r="B310" s="31">
        <v>1</v>
      </c>
      <c r="C310" s="25">
        <v>2</v>
      </c>
      <c r="D310" s="34" t="s">
        <v>279</v>
      </c>
      <c r="E310" s="34" t="s">
        <v>280</v>
      </c>
      <c r="F310" s="34" t="s">
        <v>281</v>
      </c>
      <c r="G310" s="35" t="s">
        <v>282</v>
      </c>
      <c r="H310" s="35" t="s">
        <v>282</v>
      </c>
      <c r="I310" s="35" t="s">
        <v>282</v>
      </c>
      <c r="J310" s="35" t="s">
        <v>282</v>
      </c>
      <c r="K310" s="30" t="s">
        <v>283</v>
      </c>
      <c r="L310" s="121">
        <v>3529901</v>
      </c>
      <c r="M310" s="174" t="s">
        <v>325</v>
      </c>
      <c r="N310" s="120">
        <v>1</v>
      </c>
      <c r="O310" s="34">
        <v>12</v>
      </c>
      <c r="P310" s="120">
        <v>230</v>
      </c>
      <c r="Q310" s="31">
        <v>0</v>
      </c>
      <c r="R310" s="30" t="s">
        <v>326</v>
      </c>
      <c r="S310" s="116" t="s">
        <v>572</v>
      </c>
      <c r="T310" s="122" t="s">
        <v>573</v>
      </c>
      <c r="W310" s="123"/>
      <c r="X310" s="103" t="str">
        <f t="shared" si="8"/>
        <v>212020100300000000000000035299011811223000000</v>
      </c>
      <c r="Y310" s="39">
        <f t="shared" si="9"/>
        <v>45</v>
      </c>
      <c r="Z310" s="306">
        <v>0</v>
      </c>
      <c r="AA310" s="256"/>
    </row>
    <row r="311" spans="1:27" customFormat="1" ht="30" customHeight="1">
      <c r="A311" s="31">
        <v>2</v>
      </c>
      <c r="B311" s="31">
        <v>1</v>
      </c>
      <c r="C311" s="25">
        <v>2</v>
      </c>
      <c r="D311" s="34" t="s">
        <v>279</v>
      </c>
      <c r="E311" s="34" t="s">
        <v>280</v>
      </c>
      <c r="F311" s="34" t="s">
        <v>281</v>
      </c>
      <c r="G311" s="35" t="s">
        <v>282</v>
      </c>
      <c r="H311" s="35" t="s">
        <v>282</v>
      </c>
      <c r="I311" s="35" t="s">
        <v>282</v>
      </c>
      <c r="J311" s="35" t="s">
        <v>282</v>
      </c>
      <c r="K311" s="30" t="s">
        <v>283</v>
      </c>
      <c r="L311" s="98">
        <v>3413101</v>
      </c>
      <c r="M311" s="175" t="s">
        <v>325</v>
      </c>
      <c r="N311" s="97" t="s">
        <v>409</v>
      </c>
      <c r="O311" s="34">
        <v>12</v>
      </c>
      <c r="P311" s="97" t="s">
        <v>428</v>
      </c>
      <c r="Q311" s="31">
        <v>0</v>
      </c>
      <c r="R311" s="30" t="s">
        <v>326</v>
      </c>
      <c r="S311" s="93" t="s">
        <v>574</v>
      </c>
      <c r="T311" s="94" t="s">
        <v>575</v>
      </c>
      <c r="U311" s="22"/>
      <c r="V311" s="21"/>
      <c r="W311" s="40"/>
      <c r="X311" s="80" t="str">
        <f t="shared" si="8"/>
        <v>212020100300000000000000034131011831210000000</v>
      </c>
      <c r="Y311" s="39">
        <f t="shared" si="9"/>
        <v>45</v>
      </c>
      <c r="Z311" s="301">
        <v>0</v>
      </c>
      <c r="AA311" s="290"/>
    </row>
    <row r="312" spans="1:27" customFormat="1" ht="30" customHeight="1">
      <c r="A312" s="31">
        <v>2</v>
      </c>
      <c r="B312" s="31">
        <v>1</v>
      </c>
      <c r="C312" s="25">
        <v>2</v>
      </c>
      <c r="D312" s="34" t="s">
        <v>279</v>
      </c>
      <c r="E312" s="34" t="s">
        <v>280</v>
      </c>
      <c r="F312" s="34" t="s">
        <v>281</v>
      </c>
      <c r="G312" s="35" t="s">
        <v>282</v>
      </c>
      <c r="H312" s="35" t="s">
        <v>282</v>
      </c>
      <c r="I312" s="35" t="s">
        <v>282</v>
      </c>
      <c r="J312" s="35" t="s">
        <v>282</v>
      </c>
      <c r="K312" s="30" t="s">
        <v>283</v>
      </c>
      <c r="L312" s="121">
        <v>3413101</v>
      </c>
      <c r="M312" s="174" t="s">
        <v>325</v>
      </c>
      <c r="N312" s="120">
        <v>1</v>
      </c>
      <c r="O312" s="34">
        <v>12</v>
      </c>
      <c r="P312" s="120">
        <v>230</v>
      </c>
      <c r="Q312" s="31">
        <v>0</v>
      </c>
      <c r="R312" s="30" t="s">
        <v>326</v>
      </c>
      <c r="S312" s="116" t="s">
        <v>574</v>
      </c>
      <c r="T312" s="117" t="s">
        <v>575</v>
      </c>
      <c r="U312" s="22"/>
      <c r="V312" s="21"/>
      <c r="W312" s="41"/>
      <c r="X312" s="103" t="str">
        <f t="shared" si="8"/>
        <v>212020100300000000000000034131011811223000000</v>
      </c>
      <c r="Y312" s="39">
        <f t="shared" si="9"/>
        <v>45</v>
      </c>
      <c r="Z312" s="306">
        <v>0</v>
      </c>
      <c r="AA312" s="256"/>
    </row>
    <row r="313" spans="1:27" customFormat="1" ht="30" customHeight="1">
      <c r="A313" s="31">
        <v>2</v>
      </c>
      <c r="B313" s="31">
        <v>1</v>
      </c>
      <c r="C313" s="25">
        <v>2</v>
      </c>
      <c r="D313" s="34" t="s">
        <v>279</v>
      </c>
      <c r="E313" s="34" t="s">
        <v>280</v>
      </c>
      <c r="F313" s="34" t="s">
        <v>281</v>
      </c>
      <c r="G313" s="35" t="s">
        <v>282</v>
      </c>
      <c r="H313" s="35" t="s">
        <v>282</v>
      </c>
      <c r="I313" s="35" t="s">
        <v>282</v>
      </c>
      <c r="J313" s="35" t="s">
        <v>282</v>
      </c>
      <c r="K313" s="30" t="s">
        <v>283</v>
      </c>
      <c r="L313" s="98">
        <v>3527013</v>
      </c>
      <c r="M313" s="175" t="s">
        <v>325</v>
      </c>
      <c r="N313" s="97" t="s">
        <v>409</v>
      </c>
      <c r="O313" s="34">
        <v>12</v>
      </c>
      <c r="P313" s="97" t="s">
        <v>428</v>
      </c>
      <c r="Q313" s="31">
        <v>0</v>
      </c>
      <c r="R313" s="30" t="s">
        <v>326</v>
      </c>
      <c r="S313" s="93" t="s">
        <v>576</v>
      </c>
      <c r="T313" s="94" t="s">
        <v>577</v>
      </c>
      <c r="U313" s="22"/>
      <c r="V313" s="21"/>
      <c r="W313" s="40"/>
      <c r="X313" s="80" t="str">
        <f t="shared" si="8"/>
        <v>212020100300000000000000035270131831210000000</v>
      </c>
      <c r="Y313" s="39">
        <f t="shared" si="9"/>
        <v>45</v>
      </c>
      <c r="Z313" s="301">
        <v>0</v>
      </c>
      <c r="AA313" s="290"/>
    </row>
    <row r="314" spans="1:27" customFormat="1" ht="30" customHeight="1">
      <c r="A314" s="31">
        <v>2</v>
      </c>
      <c r="B314" s="31">
        <v>1</v>
      </c>
      <c r="C314" s="25">
        <v>2</v>
      </c>
      <c r="D314" s="34" t="s">
        <v>279</v>
      </c>
      <c r="E314" s="34" t="s">
        <v>280</v>
      </c>
      <c r="F314" s="34" t="s">
        <v>281</v>
      </c>
      <c r="G314" s="35" t="s">
        <v>282</v>
      </c>
      <c r="H314" s="35" t="s">
        <v>282</v>
      </c>
      <c r="I314" s="35" t="s">
        <v>282</v>
      </c>
      <c r="J314" s="35" t="s">
        <v>282</v>
      </c>
      <c r="K314" s="30" t="s">
        <v>283</v>
      </c>
      <c r="L314" s="121">
        <v>3527013</v>
      </c>
      <c r="M314" s="174" t="s">
        <v>325</v>
      </c>
      <c r="N314" s="120">
        <v>1</v>
      </c>
      <c r="O314" s="34">
        <v>12</v>
      </c>
      <c r="P314" s="120">
        <v>230</v>
      </c>
      <c r="Q314" s="31">
        <v>0</v>
      </c>
      <c r="R314" s="30" t="s">
        <v>326</v>
      </c>
      <c r="S314" s="116" t="s">
        <v>576</v>
      </c>
      <c r="T314" s="117" t="s">
        <v>577</v>
      </c>
      <c r="U314" s="22"/>
      <c r="V314" s="21"/>
      <c r="W314" s="41"/>
      <c r="X314" s="103" t="str">
        <f t="shared" si="8"/>
        <v>212020100300000000000000035270131811223000000</v>
      </c>
      <c r="Y314" s="39">
        <f t="shared" si="9"/>
        <v>45</v>
      </c>
      <c r="Z314" s="306">
        <v>0</v>
      </c>
      <c r="AA314" s="256"/>
    </row>
    <row r="315" spans="1:27" customFormat="1" ht="30" customHeight="1">
      <c r="A315" s="31">
        <v>2</v>
      </c>
      <c r="B315" s="31">
        <v>1</v>
      </c>
      <c r="C315" s="25">
        <v>2</v>
      </c>
      <c r="D315" s="34" t="s">
        <v>279</v>
      </c>
      <c r="E315" s="34" t="s">
        <v>280</v>
      </c>
      <c r="F315" s="34" t="s">
        <v>281</v>
      </c>
      <c r="G315" s="35" t="s">
        <v>282</v>
      </c>
      <c r="H315" s="35" t="s">
        <v>282</v>
      </c>
      <c r="I315" s="35" t="s">
        <v>282</v>
      </c>
      <c r="J315" s="35" t="s">
        <v>282</v>
      </c>
      <c r="K315" s="30" t="s">
        <v>283</v>
      </c>
      <c r="L315" s="98">
        <v>3527012</v>
      </c>
      <c r="M315" s="175" t="s">
        <v>325</v>
      </c>
      <c r="N315" s="97" t="s">
        <v>409</v>
      </c>
      <c r="O315" s="34">
        <v>12</v>
      </c>
      <c r="P315" s="97" t="s">
        <v>428</v>
      </c>
      <c r="Q315" s="31">
        <v>0</v>
      </c>
      <c r="R315" s="30" t="s">
        <v>326</v>
      </c>
      <c r="S315" s="93" t="s">
        <v>578</v>
      </c>
      <c r="T315" s="94" t="s">
        <v>579</v>
      </c>
      <c r="U315" s="22"/>
      <c r="V315" s="21"/>
      <c r="W315" s="40"/>
      <c r="X315" s="80" t="str">
        <f t="shared" si="8"/>
        <v>212020100300000000000000035270121831210000000</v>
      </c>
      <c r="Y315" s="39">
        <f t="shared" si="9"/>
        <v>45</v>
      </c>
      <c r="Z315" s="301">
        <v>0</v>
      </c>
      <c r="AA315" s="290"/>
    </row>
    <row r="316" spans="1:27" customFormat="1" ht="30" customHeight="1">
      <c r="A316" s="31">
        <v>2</v>
      </c>
      <c r="B316" s="31">
        <v>1</v>
      </c>
      <c r="C316" s="25">
        <v>2</v>
      </c>
      <c r="D316" s="34" t="s">
        <v>279</v>
      </c>
      <c r="E316" s="34" t="s">
        <v>280</v>
      </c>
      <c r="F316" s="34" t="s">
        <v>281</v>
      </c>
      <c r="G316" s="35" t="s">
        <v>282</v>
      </c>
      <c r="H316" s="35" t="s">
        <v>282</v>
      </c>
      <c r="I316" s="35" t="s">
        <v>282</v>
      </c>
      <c r="J316" s="35" t="s">
        <v>282</v>
      </c>
      <c r="K316" s="30" t="s">
        <v>283</v>
      </c>
      <c r="L316" s="121">
        <v>3527012</v>
      </c>
      <c r="M316" s="174" t="s">
        <v>325</v>
      </c>
      <c r="N316" s="120">
        <v>1</v>
      </c>
      <c r="O316" s="34">
        <v>12</v>
      </c>
      <c r="P316" s="120">
        <v>230</v>
      </c>
      <c r="Q316" s="31">
        <v>0</v>
      </c>
      <c r="R316" s="30" t="s">
        <v>326</v>
      </c>
      <c r="S316" s="116" t="s">
        <v>578</v>
      </c>
      <c r="T316" s="117" t="s">
        <v>579</v>
      </c>
      <c r="U316" s="22"/>
      <c r="V316" s="21"/>
      <c r="W316" s="41"/>
      <c r="X316" s="103" t="str">
        <f t="shared" si="8"/>
        <v>212020100300000000000000035270121811223000000</v>
      </c>
      <c r="Y316" s="39">
        <f t="shared" si="9"/>
        <v>45</v>
      </c>
      <c r="Z316" s="306">
        <v>0</v>
      </c>
      <c r="AA316" s="256"/>
    </row>
    <row r="317" spans="1:27" customFormat="1" ht="30" customHeight="1">
      <c r="A317" s="31">
        <v>2</v>
      </c>
      <c r="B317" s="31">
        <v>1</v>
      </c>
      <c r="C317" s="25">
        <v>2</v>
      </c>
      <c r="D317" s="34" t="s">
        <v>279</v>
      </c>
      <c r="E317" s="34" t="s">
        <v>280</v>
      </c>
      <c r="F317" s="34" t="s">
        <v>281</v>
      </c>
      <c r="G317" s="35" t="s">
        <v>282</v>
      </c>
      <c r="H317" s="35" t="s">
        <v>282</v>
      </c>
      <c r="I317" s="35" t="s">
        <v>282</v>
      </c>
      <c r="J317" s="35" t="s">
        <v>282</v>
      </c>
      <c r="K317" s="30" t="s">
        <v>283</v>
      </c>
      <c r="L317" s="98">
        <v>3527015</v>
      </c>
      <c r="M317" s="175" t="s">
        <v>325</v>
      </c>
      <c r="N317" s="97" t="s">
        <v>409</v>
      </c>
      <c r="O317" s="34">
        <v>12</v>
      </c>
      <c r="P317" s="97" t="s">
        <v>428</v>
      </c>
      <c r="Q317" s="31">
        <v>0</v>
      </c>
      <c r="R317" s="30" t="s">
        <v>326</v>
      </c>
      <c r="S317" s="93" t="s">
        <v>580</v>
      </c>
      <c r="T317" s="94" t="s">
        <v>581</v>
      </c>
      <c r="U317" s="22"/>
      <c r="V317" s="21"/>
      <c r="W317" s="40"/>
      <c r="X317" s="80" t="str">
        <f t="shared" si="8"/>
        <v>212020100300000000000000035270151831210000000</v>
      </c>
      <c r="Y317" s="39">
        <f t="shared" si="9"/>
        <v>45</v>
      </c>
      <c r="Z317" s="301">
        <v>0</v>
      </c>
      <c r="AA317" s="290"/>
    </row>
    <row r="318" spans="1:27" customFormat="1" ht="30" customHeight="1">
      <c r="A318" s="31">
        <v>2</v>
      </c>
      <c r="B318" s="31">
        <v>1</v>
      </c>
      <c r="C318" s="25">
        <v>2</v>
      </c>
      <c r="D318" s="34" t="s">
        <v>279</v>
      </c>
      <c r="E318" s="34" t="s">
        <v>280</v>
      </c>
      <c r="F318" s="34" t="s">
        <v>281</v>
      </c>
      <c r="G318" s="35" t="s">
        <v>282</v>
      </c>
      <c r="H318" s="35" t="s">
        <v>282</v>
      </c>
      <c r="I318" s="35" t="s">
        <v>282</v>
      </c>
      <c r="J318" s="35" t="s">
        <v>282</v>
      </c>
      <c r="K318" s="30" t="s">
        <v>283</v>
      </c>
      <c r="L318" s="121">
        <v>3527015</v>
      </c>
      <c r="M318" s="174" t="s">
        <v>325</v>
      </c>
      <c r="N318" s="120">
        <v>1</v>
      </c>
      <c r="O318" s="34">
        <v>12</v>
      </c>
      <c r="P318" s="120">
        <v>230</v>
      </c>
      <c r="Q318" s="31">
        <v>0</v>
      </c>
      <c r="R318" s="30" t="s">
        <v>326</v>
      </c>
      <c r="S318" s="116" t="s">
        <v>580</v>
      </c>
      <c r="T318" s="117" t="s">
        <v>581</v>
      </c>
      <c r="U318" s="22"/>
      <c r="V318" s="21"/>
      <c r="W318" s="41"/>
      <c r="X318" s="103" t="str">
        <f t="shared" si="8"/>
        <v>212020100300000000000000035270151811223000000</v>
      </c>
      <c r="Y318" s="39">
        <f t="shared" si="9"/>
        <v>45</v>
      </c>
      <c r="Z318" s="306">
        <v>0</v>
      </c>
      <c r="AA318" s="256"/>
    </row>
    <row r="319" spans="1:27" customFormat="1" ht="30" customHeight="1">
      <c r="A319" s="31">
        <v>2</v>
      </c>
      <c r="B319" s="31">
        <v>1</v>
      </c>
      <c r="C319" s="25">
        <v>2</v>
      </c>
      <c r="D319" s="34" t="s">
        <v>279</v>
      </c>
      <c r="E319" s="34" t="s">
        <v>280</v>
      </c>
      <c r="F319" s="34" t="s">
        <v>281</v>
      </c>
      <c r="G319" s="35" t="s">
        <v>282</v>
      </c>
      <c r="H319" s="35" t="s">
        <v>282</v>
      </c>
      <c r="I319" s="35" t="s">
        <v>282</v>
      </c>
      <c r="J319" s="35" t="s">
        <v>282</v>
      </c>
      <c r="K319" s="30" t="s">
        <v>283</v>
      </c>
      <c r="L319" s="98">
        <v>3527016</v>
      </c>
      <c r="M319" s="175" t="s">
        <v>325</v>
      </c>
      <c r="N319" s="97" t="s">
        <v>409</v>
      </c>
      <c r="O319" s="34">
        <v>12</v>
      </c>
      <c r="P319" s="97" t="s">
        <v>428</v>
      </c>
      <c r="Q319" s="31">
        <v>0</v>
      </c>
      <c r="R319" s="30" t="s">
        <v>326</v>
      </c>
      <c r="S319" s="93" t="s">
        <v>582</v>
      </c>
      <c r="T319" s="94" t="s">
        <v>583</v>
      </c>
      <c r="U319" s="22"/>
      <c r="V319" s="21"/>
      <c r="W319" s="40"/>
      <c r="X319" s="80" t="str">
        <f t="shared" si="8"/>
        <v>212020100300000000000000035270161831210000000</v>
      </c>
      <c r="Y319" s="39">
        <f t="shared" si="9"/>
        <v>45</v>
      </c>
      <c r="Z319" s="301">
        <v>0</v>
      </c>
      <c r="AA319" s="290"/>
    </row>
    <row r="320" spans="1:27" customFormat="1" ht="30" customHeight="1">
      <c r="A320" s="31">
        <v>2</v>
      </c>
      <c r="B320" s="31">
        <v>1</v>
      </c>
      <c r="C320" s="25">
        <v>2</v>
      </c>
      <c r="D320" s="34" t="s">
        <v>279</v>
      </c>
      <c r="E320" s="34" t="s">
        <v>280</v>
      </c>
      <c r="F320" s="34" t="s">
        <v>281</v>
      </c>
      <c r="G320" s="35" t="s">
        <v>282</v>
      </c>
      <c r="H320" s="35" t="s">
        <v>282</v>
      </c>
      <c r="I320" s="35" t="s">
        <v>282</v>
      </c>
      <c r="J320" s="35" t="s">
        <v>282</v>
      </c>
      <c r="K320" s="30" t="s">
        <v>283</v>
      </c>
      <c r="L320" s="121">
        <v>3527016</v>
      </c>
      <c r="M320" s="174" t="s">
        <v>325</v>
      </c>
      <c r="N320" s="120">
        <v>1</v>
      </c>
      <c r="O320" s="34">
        <v>12</v>
      </c>
      <c r="P320" s="120">
        <v>230</v>
      </c>
      <c r="Q320" s="31">
        <v>0</v>
      </c>
      <c r="R320" s="30" t="s">
        <v>326</v>
      </c>
      <c r="S320" s="116" t="s">
        <v>582</v>
      </c>
      <c r="T320" s="117" t="s">
        <v>583</v>
      </c>
      <c r="U320" s="22"/>
      <c r="V320" s="21"/>
      <c r="W320" s="41"/>
      <c r="X320" s="103" t="str">
        <f t="shared" si="8"/>
        <v>212020100300000000000000035270161811223000000</v>
      </c>
      <c r="Y320" s="39">
        <f t="shared" si="9"/>
        <v>45</v>
      </c>
      <c r="Z320" s="306">
        <v>0</v>
      </c>
      <c r="AA320" s="256"/>
    </row>
    <row r="321" spans="1:27" customFormat="1" ht="45" customHeight="1">
      <c r="A321" s="31">
        <v>2</v>
      </c>
      <c r="B321" s="31">
        <v>1</v>
      </c>
      <c r="C321" s="25">
        <v>2</v>
      </c>
      <c r="D321" s="34" t="s">
        <v>279</v>
      </c>
      <c r="E321" s="34" t="s">
        <v>279</v>
      </c>
      <c r="F321" s="34" t="s">
        <v>414</v>
      </c>
      <c r="G321" s="35" t="s">
        <v>282</v>
      </c>
      <c r="H321" s="35" t="s">
        <v>282</v>
      </c>
      <c r="I321" s="35" t="s">
        <v>282</v>
      </c>
      <c r="J321" s="35" t="s">
        <v>282</v>
      </c>
      <c r="K321" s="30" t="s">
        <v>283</v>
      </c>
      <c r="L321" s="98">
        <v>7331100</v>
      </c>
      <c r="M321" s="175" t="s">
        <v>325</v>
      </c>
      <c r="N321" s="97" t="s">
        <v>409</v>
      </c>
      <c r="O321" s="34">
        <v>12</v>
      </c>
      <c r="P321" s="97" t="s">
        <v>428</v>
      </c>
      <c r="Q321" s="31">
        <v>0</v>
      </c>
      <c r="R321" s="30" t="s">
        <v>326</v>
      </c>
      <c r="S321" s="93" t="s">
        <v>584</v>
      </c>
      <c r="T321" s="94" t="s">
        <v>585</v>
      </c>
      <c r="U321" s="22"/>
      <c r="V321" s="21"/>
      <c r="W321" s="40"/>
      <c r="X321" s="80" t="str">
        <f t="shared" si="8"/>
        <v>212020200700000000000000073311001831210000000</v>
      </c>
      <c r="Y321" s="39">
        <f t="shared" si="9"/>
        <v>45</v>
      </c>
      <c r="Z321" s="301">
        <v>0</v>
      </c>
      <c r="AA321" s="290"/>
    </row>
    <row r="322" spans="1:27" customFormat="1" ht="45" customHeight="1">
      <c r="A322" s="31">
        <v>2</v>
      </c>
      <c r="B322" s="31">
        <v>1</v>
      </c>
      <c r="C322" s="25">
        <v>2</v>
      </c>
      <c r="D322" s="34" t="s">
        <v>279</v>
      </c>
      <c r="E322" s="34" t="s">
        <v>279</v>
      </c>
      <c r="F322" s="34" t="s">
        <v>414</v>
      </c>
      <c r="G322" s="35" t="s">
        <v>282</v>
      </c>
      <c r="H322" s="35" t="s">
        <v>282</v>
      </c>
      <c r="I322" s="35" t="s">
        <v>282</v>
      </c>
      <c r="J322" s="35" t="s">
        <v>282</v>
      </c>
      <c r="K322" s="30" t="s">
        <v>283</v>
      </c>
      <c r="L322" s="121">
        <v>7331100</v>
      </c>
      <c r="M322" s="174" t="s">
        <v>325</v>
      </c>
      <c r="N322" s="120">
        <v>1</v>
      </c>
      <c r="O322" s="34">
        <v>12</v>
      </c>
      <c r="P322" s="120">
        <v>230</v>
      </c>
      <c r="Q322" s="31">
        <v>0</v>
      </c>
      <c r="R322" s="30" t="s">
        <v>326</v>
      </c>
      <c r="S322" s="116" t="s">
        <v>584</v>
      </c>
      <c r="T322" s="117" t="s">
        <v>585</v>
      </c>
      <c r="U322" s="22"/>
      <c r="V322" s="21"/>
      <c r="W322" s="41"/>
      <c r="X322" s="103" t="str">
        <f t="shared" si="8"/>
        <v>212020200700000000000000073311001811223000000</v>
      </c>
      <c r="Y322" s="39">
        <f t="shared" si="9"/>
        <v>45</v>
      </c>
      <c r="Z322" s="306">
        <v>0</v>
      </c>
      <c r="AA322" s="256"/>
    </row>
    <row r="323" spans="1:27" customFormat="1" ht="18.75" customHeight="1">
      <c r="A323" s="31">
        <v>2</v>
      </c>
      <c r="B323" s="31">
        <v>1</v>
      </c>
      <c r="C323" s="25">
        <v>2</v>
      </c>
      <c r="D323" s="34" t="s">
        <v>279</v>
      </c>
      <c r="E323" s="34" t="s">
        <v>280</v>
      </c>
      <c r="F323" s="34" t="s">
        <v>334</v>
      </c>
      <c r="G323" s="35" t="s">
        <v>282</v>
      </c>
      <c r="H323" s="35" t="s">
        <v>282</v>
      </c>
      <c r="I323" s="35" t="s">
        <v>282</v>
      </c>
      <c r="J323" s="35" t="s">
        <v>282</v>
      </c>
      <c r="K323" s="30" t="s">
        <v>283</v>
      </c>
      <c r="L323" s="98">
        <v>4632001</v>
      </c>
      <c r="M323" s="175" t="s">
        <v>325</v>
      </c>
      <c r="N323" s="97">
        <v>3</v>
      </c>
      <c r="O323" s="34">
        <v>12</v>
      </c>
      <c r="P323" s="97">
        <v>100</v>
      </c>
      <c r="Q323" s="31">
        <v>0</v>
      </c>
      <c r="R323" s="30" t="s">
        <v>326</v>
      </c>
      <c r="S323" s="93" t="s">
        <v>586</v>
      </c>
      <c r="T323" s="94" t="s">
        <v>587</v>
      </c>
      <c r="U323" s="22"/>
      <c r="V323" s="21"/>
      <c r="W323" s="40"/>
      <c r="X323" s="80" t="str">
        <f t="shared" si="8"/>
        <v>212020100400000000000000046320011831210000000</v>
      </c>
      <c r="Y323" s="39">
        <f t="shared" si="9"/>
        <v>45</v>
      </c>
      <c r="Z323" s="301">
        <v>0</v>
      </c>
      <c r="AA323" s="290"/>
    </row>
    <row r="324" spans="1:27" customFormat="1" ht="15.75" customHeight="1">
      <c r="A324" s="31">
        <v>2</v>
      </c>
      <c r="B324" s="31">
        <v>1</v>
      </c>
      <c r="C324" s="25">
        <v>2</v>
      </c>
      <c r="D324" s="34" t="s">
        <v>279</v>
      </c>
      <c r="E324" s="34" t="s">
        <v>280</v>
      </c>
      <c r="F324" s="34" t="s">
        <v>334</v>
      </c>
      <c r="G324" s="35" t="s">
        <v>282</v>
      </c>
      <c r="H324" s="35" t="s">
        <v>282</v>
      </c>
      <c r="I324" s="35" t="s">
        <v>282</v>
      </c>
      <c r="J324" s="35" t="s">
        <v>282</v>
      </c>
      <c r="K324" s="30" t="s">
        <v>283</v>
      </c>
      <c r="L324" s="121">
        <v>4632001</v>
      </c>
      <c r="M324" s="174" t="s">
        <v>325</v>
      </c>
      <c r="N324" s="120">
        <v>1</v>
      </c>
      <c r="O324" s="34">
        <v>12</v>
      </c>
      <c r="P324" s="120">
        <v>230</v>
      </c>
      <c r="Q324" s="31">
        <v>0</v>
      </c>
      <c r="R324" s="30" t="s">
        <v>326</v>
      </c>
      <c r="S324" s="116" t="s">
        <v>586</v>
      </c>
      <c r="T324" s="117" t="s">
        <v>587</v>
      </c>
      <c r="W324" s="123"/>
      <c r="X324" s="103" t="str">
        <f t="shared" si="8"/>
        <v>212020100400000000000000046320011811223000000</v>
      </c>
      <c r="Y324" s="39">
        <f t="shared" si="9"/>
        <v>45</v>
      </c>
      <c r="Z324" s="306">
        <v>0</v>
      </c>
      <c r="AA324" s="256"/>
    </row>
    <row r="325" spans="1:27" customFormat="1" ht="31.5" customHeight="1">
      <c r="A325" s="31">
        <v>2</v>
      </c>
      <c r="B325" s="31">
        <v>1</v>
      </c>
      <c r="C325" s="25">
        <v>2</v>
      </c>
      <c r="D325" s="34" t="s">
        <v>279</v>
      </c>
      <c r="E325" s="34" t="s">
        <v>280</v>
      </c>
      <c r="F325" s="34" t="s">
        <v>334</v>
      </c>
      <c r="G325" s="35" t="s">
        <v>282</v>
      </c>
      <c r="H325" s="35" t="s">
        <v>282</v>
      </c>
      <c r="I325" s="35" t="s">
        <v>282</v>
      </c>
      <c r="J325" s="35" t="s">
        <v>282</v>
      </c>
      <c r="K325" s="30" t="s">
        <v>283</v>
      </c>
      <c r="L325" s="98">
        <v>4634002</v>
      </c>
      <c r="M325" s="175" t="s">
        <v>325</v>
      </c>
      <c r="N325" s="97">
        <v>3</v>
      </c>
      <c r="O325" s="34">
        <v>12</v>
      </c>
      <c r="P325" s="97">
        <v>100</v>
      </c>
      <c r="Q325" s="31">
        <v>0</v>
      </c>
      <c r="R325" s="30" t="s">
        <v>326</v>
      </c>
      <c r="S325" s="93" t="s">
        <v>588</v>
      </c>
      <c r="T325" s="94" t="s">
        <v>589</v>
      </c>
      <c r="W325" s="99"/>
      <c r="X325" s="80" t="str">
        <f t="shared" si="8"/>
        <v>212020100400000000000000046340021831210000000</v>
      </c>
      <c r="Y325" s="39">
        <f t="shared" si="9"/>
        <v>45</v>
      </c>
      <c r="Z325" s="301">
        <v>0</v>
      </c>
      <c r="AA325" s="290"/>
    </row>
    <row r="326" spans="1:27" customFormat="1" ht="31.5" customHeight="1">
      <c r="A326" s="31">
        <v>2</v>
      </c>
      <c r="B326" s="31">
        <v>1</v>
      </c>
      <c r="C326" s="25">
        <v>2</v>
      </c>
      <c r="D326" s="34" t="s">
        <v>279</v>
      </c>
      <c r="E326" s="34" t="s">
        <v>280</v>
      </c>
      <c r="F326" s="34" t="s">
        <v>334</v>
      </c>
      <c r="G326" s="35" t="s">
        <v>282</v>
      </c>
      <c r="H326" s="35" t="s">
        <v>282</v>
      </c>
      <c r="I326" s="35" t="s">
        <v>282</v>
      </c>
      <c r="J326" s="35" t="s">
        <v>282</v>
      </c>
      <c r="K326" s="30" t="s">
        <v>283</v>
      </c>
      <c r="L326" s="121">
        <v>4634002</v>
      </c>
      <c r="M326" s="174" t="s">
        <v>325</v>
      </c>
      <c r="N326" s="120">
        <v>1</v>
      </c>
      <c r="O326" s="34">
        <v>12</v>
      </c>
      <c r="P326" s="120">
        <v>230</v>
      </c>
      <c r="Q326" s="31">
        <v>0</v>
      </c>
      <c r="R326" s="30" t="s">
        <v>326</v>
      </c>
      <c r="S326" s="116" t="s">
        <v>588</v>
      </c>
      <c r="T326" s="117" t="s">
        <v>589</v>
      </c>
      <c r="W326" s="123"/>
      <c r="X326" s="103" t="str">
        <f t="shared" si="8"/>
        <v>212020100400000000000000046340021811223000000</v>
      </c>
      <c r="Y326" s="39">
        <f t="shared" si="9"/>
        <v>45</v>
      </c>
      <c r="Z326" s="306">
        <v>0</v>
      </c>
      <c r="AA326" s="256"/>
    </row>
    <row r="327" spans="1:27" customFormat="1" ht="30" customHeight="1">
      <c r="A327" s="31">
        <v>2</v>
      </c>
      <c r="B327" s="31">
        <v>1</v>
      </c>
      <c r="C327" s="25">
        <v>2</v>
      </c>
      <c r="D327" s="34" t="s">
        <v>279</v>
      </c>
      <c r="E327" s="34" t="s">
        <v>280</v>
      </c>
      <c r="F327" s="34" t="s">
        <v>281</v>
      </c>
      <c r="G327" s="35" t="s">
        <v>282</v>
      </c>
      <c r="H327" s="35" t="s">
        <v>282</v>
      </c>
      <c r="I327" s="35" t="s">
        <v>282</v>
      </c>
      <c r="J327" s="35" t="s">
        <v>282</v>
      </c>
      <c r="K327" s="30" t="s">
        <v>283</v>
      </c>
      <c r="L327" s="98">
        <v>3899309</v>
      </c>
      <c r="M327" s="175" t="s">
        <v>325</v>
      </c>
      <c r="N327" s="97">
        <v>3</v>
      </c>
      <c r="O327" s="34">
        <v>12</v>
      </c>
      <c r="P327" s="97">
        <v>100</v>
      </c>
      <c r="Q327" s="31">
        <v>0</v>
      </c>
      <c r="R327" s="30" t="s">
        <v>326</v>
      </c>
      <c r="S327" s="93" t="s">
        <v>590</v>
      </c>
      <c r="T327" s="94" t="s">
        <v>591</v>
      </c>
      <c r="W327" s="99"/>
      <c r="X327" s="80" t="str">
        <f t="shared" si="8"/>
        <v>212020100300000000000000038993091831210000000</v>
      </c>
      <c r="Y327" s="39">
        <f t="shared" si="9"/>
        <v>45</v>
      </c>
      <c r="Z327" s="301">
        <v>0</v>
      </c>
      <c r="AA327" s="290"/>
    </row>
    <row r="328" spans="1:27" customFormat="1" ht="30" customHeight="1">
      <c r="A328" s="31">
        <v>2</v>
      </c>
      <c r="B328" s="31">
        <v>1</v>
      </c>
      <c r="C328" s="25">
        <v>2</v>
      </c>
      <c r="D328" s="34" t="s">
        <v>279</v>
      </c>
      <c r="E328" s="34" t="s">
        <v>280</v>
      </c>
      <c r="F328" s="34" t="s">
        <v>281</v>
      </c>
      <c r="G328" s="35" t="s">
        <v>282</v>
      </c>
      <c r="H328" s="35" t="s">
        <v>282</v>
      </c>
      <c r="I328" s="35" t="s">
        <v>282</v>
      </c>
      <c r="J328" s="35" t="s">
        <v>282</v>
      </c>
      <c r="K328" s="30" t="s">
        <v>283</v>
      </c>
      <c r="L328" s="121">
        <v>3899309</v>
      </c>
      <c r="M328" s="174" t="s">
        <v>325</v>
      </c>
      <c r="N328" s="120">
        <v>1</v>
      </c>
      <c r="O328" s="34">
        <v>12</v>
      </c>
      <c r="P328" s="120">
        <v>230</v>
      </c>
      <c r="Q328" s="31">
        <v>0</v>
      </c>
      <c r="R328" s="30" t="s">
        <v>326</v>
      </c>
      <c r="S328" s="116" t="s">
        <v>590</v>
      </c>
      <c r="T328" s="117" t="s">
        <v>591</v>
      </c>
      <c r="W328" s="123"/>
      <c r="X328" s="103" t="str">
        <f t="shared" si="8"/>
        <v>212020100300000000000000038993091811223000000</v>
      </c>
      <c r="Y328" s="39">
        <f t="shared" si="9"/>
        <v>45</v>
      </c>
      <c r="Z328" s="306">
        <v>0</v>
      </c>
      <c r="AA328" s="256"/>
    </row>
    <row r="329" spans="1:27" customFormat="1" ht="30" customHeight="1">
      <c r="A329" s="31">
        <v>2</v>
      </c>
      <c r="B329" s="31">
        <v>1</v>
      </c>
      <c r="C329" s="25">
        <v>2</v>
      </c>
      <c r="D329" s="34" t="s">
        <v>279</v>
      </c>
      <c r="E329" s="34" t="s">
        <v>280</v>
      </c>
      <c r="F329" s="34" t="s">
        <v>281</v>
      </c>
      <c r="G329" s="35" t="s">
        <v>282</v>
      </c>
      <c r="H329" s="35" t="s">
        <v>282</v>
      </c>
      <c r="I329" s="35" t="s">
        <v>282</v>
      </c>
      <c r="J329" s="35" t="s">
        <v>282</v>
      </c>
      <c r="K329" s="30" t="s">
        <v>283</v>
      </c>
      <c r="L329" s="98">
        <v>3899310</v>
      </c>
      <c r="M329" s="175" t="s">
        <v>325</v>
      </c>
      <c r="N329" s="97">
        <v>3</v>
      </c>
      <c r="O329" s="34">
        <v>12</v>
      </c>
      <c r="P329" s="97">
        <v>100</v>
      </c>
      <c r="Q329" s="31">
        <v>0</v>
      </c>
      <c r="R329" s="30" t="s">
        <v>326</v>
      </c>
      <c r="S329" s="93" t="s">
        <v>592</v>
      </c>
      <c r="T329" s="94" t="s">
        <v>593</v>
      </c>
      <c r="W329" s="99"/>
      <c r="X329" s="80" t="str">
        <f t="shared" si="8"/>
        <v>212020100300000000000000038993101831210000000</v>
      </c>
      <c r="Y329" s="39">
        <f t="shared" si="9"/>
        <v>45</v>
      </c>
      <c r="Z329" s="301">
        <v>0</v>
      </c>
      <c r="AA329" s="290"/>
    </row>
    <row r="330" spans="1:27" customFormat="1" ht="30" customHeight="1">
      <c r="A330" s="31">
        <v>2</v>
      </c>
      <c r="B330" s="31">
        <v>1</v>
      </c>
      <c r="C330" s="25">
        <v>2</v>
      </c>
      <c r="D330" s="34" t="s">
        <v>279</v>
      </c>
      <c r="E330" s="34" t="s">
        <v>280</v>
      </c>
      <c r="F330" s="34" t="s">
        <v>281</v>
      </c>
      <c r="G330" s="35" t="s">
        <v>282</v>
      </c>
      <c r="H330" s="35" t="s">
        <v>282</v>
      </c>
      <c r="I330" s="35" t="s">
        <v>282</v>
      </c>
      <c r="J330" s="35" t="s">
        <v>282</v>
      </c>
      <c r="K330" s="30" t="s">
        <v>283</v>
      </c>
      <c r="L330" s="121">
        <v>3899310</v>
      </c>
      <c r="M330" s="174" t="s">
        <v>325</v>
      </c>
      <c r="N330" s="120">
        <v>1</v>
      </c>
      <c r="O330" s="34">
        <v>12</v>
      </c>
      <c r="P330" s="120">
        <v>230</v>
      </c>
      <c r="Q330" s="31">
        <v>0</v>
      </c>
      <c r="R330" s="30" t="s">
        <v>326</v>
      </c>
      <c r="S330" s="116" t="s">
        <v>592</v>
      </c>
      <c r="T330" s="117" t="s">
        <v>593</v>
      </c>
      <c r="W330" s="123"/>
      <c r="X330" s="103" t="str">
        <f t="shared" si="8"/>
        <v>212020100300000000000000038993101811223000000</v>
      </c>
      <c r="Y330" s="39">
        <f t="shared" si="9"/>
        <v>45</v>
      </c>
      <c r="Z330" s="306">
        <v>0</v>
      </c>
      <c r="AA330" s="256"/>
    </row>
    <row r="331" spans="1:27" customFormat="1" ht="30" customHeight="1">
      <c r="A331" s="31">
        <v>2</v>
      </c>
      <c r="B331" s="31">
        <v>1</v>
      </c>
      <c r="C331" s="25">
        <v>2</v>
      </c>
      <c r="D331" s="34" t="s">
        <v>279</v>
      </c>
      <c r="E331" s="34" t="s">
        <v>280</v>
      </c>
      <c r="F331" s="34" t="s">
        <v>281</v>
      </c>
      <c r="G331" s="35" t="s">
        <v>282</v>
      </c>
      <c r="H331" s="35" t="s">
        <v>282</v>
      </c>
      <c r="I331" s="35" t="s">
        <v>282</v>
      </c>
      <c r="J331" s="35" t="s">
        <v>282</v>
      </c>
      <c r="K331" s="30" t="s">
        <v>283</v>
      </c>
      <c r="L331" s="98">
        <v>3791004</v>
      </c>
      <c r="M331" s="175" t="s">
        <v>325</v>
      </c>
      <c r="N331" s="97">
        <v>3</v>
      </c>
      <c r="O331" s="34">
        <v>12</v>
      </c>
      <c r="P331" s="97">
        <v>100</v>
      </c>
      <c r="Q331" s="31">
        <v>0</v>
      </c>
      <c r="R331" s="30" t="s">
        <v>326</v>
      </c>
      <c r="S331" s="93" t="s">
        <v>594</v>
      </c>
      <c r="T331" s="94" t="s">
        <v>595</v>
      </c>
      <c r="W331" s="99"/>
      <c r="X331" s="80" t="str">
        <f t="shared" si="8"/>
        <v>212020100300000000000000037910041831210000000</v>
      </c>
      <c r="Y331" s="39">
        <f t="shared" si="9"/>
        <v>45</v>
      </c>
      <c r="Z331" s="301">
        <v>0</v>
      </c>
      <c r="AA331" s="290"/>
    </row>
    <row r="332" spans="1:27" customFormat="1" ht="30" customHeight="1">
      <c r="A332" s="31">
        <v>2</v>
      </c>
      <c r="B332" s="31">
        <v>1</v>
      </c>
      <c r="C332" s="25">
        <v>2</v>
      </c>
      <c r="D332" s="34" t="s">
        <v>279</v>
      </c>
      <c r="E332" s="34" t="s">
        <v>280</v>
      </c>
      <c r="F332" s="34" t="s">
        <v>281</v>
      </c>
      <c r="G332" s="31" t="s">
        <v>282</v>
      </c>
      <c r="H332" s="31" t="s">
        <v>282</v>
      </c>
      <c r="I332" s="25" t="s">
        <v>282</v>
      </c>
      <c r="J332" s="34" t="s">
        <v>282</v>
      </c>
      <c r="K332" s="34" t="s">
        <v>283</v>
      </c>
      <c r="L332" s="121">
        <v>3791004</v>
      </c>
      <c r="M332" s="174" t="s">
        <v>325</v>
      </c>
      <c r="N332" s="120">
        <v>1</v>
      </c>
      <c r="O332" s="34">
        <v>12</v>
      </c>
      <c r="P332" s="120">
        <v>230</v>
      </c>
      <c r="Q332" s="31">
        <v>0</v>
      </c>
      <c r="R332" s="30" t="s">
        <v>326</v>
      </c>
      <c r="S332" s="116" t="s">
        <v>594</v>
      </c>
      <c r="T332" s="117" t="s">
        <v>595</v>
      </c>
      <c r="W332" s="123"/>
      <c r="X332" s="103" t="str">
        <f t="shared" si="8"/>
        <v>212020100300000000000000037910041811223000000</v>
      </c>
      <c r="Y332" s="39">
        <f t="shared" si="9"/>
        <v>45</v>
      </c>
      <c r="Z332" s="306">
        <v>0</v>
      </c>
      <c r="AA332" s="256"/>
    </row>
    <row r="333" spans="1:27" customFormat="1" ht="30" customHeight="1">
      <c r="A333" s="31">
        <v>2</v>
      </c>
      <c r="B333" s="31">
        <v>1</v>
      </c>
      <c r="C333" s="25">
        <v>2</v>
      </c>
      <c r="D333" s="34" t="s">
        <v>279</v>
      </c>
      <c r="E333" s="34" t="s">
        <v>280</v>
      </c>
      <c r="F333" s="34" t="s">
        <v>375</v>
      </c>
      <c r="G333" s="35" t="s">
        <v>282</v>
      </c>
      <c r="H333" s="35" t="s">
        <v>282</v>
      </c>
      <c r="I333" s="35" t="s">
        <v>282</v>
      </c>
      <c r="J333" s="35" t="s">
        <v>282</v>
      </c>
      <c r="K333" s="30" t="s">
        <v>283</v>
      </c>
      <c r="L333" s="98">
        <v>2617001</v>
      </c>
      <c r="M333" s="175" t="s">
        <v>325</v>
      </c>
      <c r="N333" s="97">
        <v>3</v>
      </c>
      <c r="O333" s="34">
        <v>12</v>
      </c>
      <c r="P333" s="97">
        <v>100</v>
      </c>
      <c r="Q333" s="31">
        <v>0</v>
      </c>
      <c r="R333" s="30" t="s">
        <v>326</v>
      </c>
      <c r="S333" s="93" t="s">
        <v>596</v>
      </c>
      <c r="T333" s="94" t="s">
        <v>597</v>
      </c>
      <c r="W333" s="99"/>
      <c r="X333" s="80" t="str">
        <f t="shared" si="8"/>
        <v>212020100200000000000000026170011831210000000</v>
      </c>
      <c r="Y333" s="39">
        <f t="shared" si="9"/>
        <v>45</v>
      </c>
      <c r="Z333" s="301">
        <v>0</v>
      </c>
      <c r="AA333" s="290"/>
    </row>
    <row r="334" spans="1:27" customFormat="1" ht="30" customHeight="1">
      <c r="A334" s="31">
        <v>2</v>
      </c>
      <c r="B334" s="31">
        <v>1</v>
      </c>
      <c r="C334" s="25">
        <v>2</v>
      </c>
      <c r="D334" s="34" t="s">
        <v>279</v>
      </c>
      <c r="E334" s="34" t="s">
        <v>280</v>
      </c>
      <c r="F334" s="34" t="s">
        <v>375</v>
      </c>
      <c r="G334" s="31" t="s">
        <v>282</v>
      </c>
      <c r="H334" s="31" t="s">
        <v>282</v>
      </c>
      <c r="I334" s="25" t="s">
        <v>282</v>
      </c>
      <c r="J334" s="34" t="s">
        <v>282</v>
      </c>
      <c r="K334" s="34" t="s">
        <v>283</v>
      </c>
      <c r="L334" s="121">
        <v>2617001</v>
      </c>
      <c r="M334" s="174" t="s">
        <v>325</v>
      </c>
      <c r="N334" s="120">
        <v>1</v>
      </c>
      <c r="O334" s="34">
        <v>12</v>
      </c>
      <c r="P334" s="120">
        <v>230</v>
      </c>
      <c r="Q334" s="31">
        <v>0</v>
      </c>
      <c r="R334" s="30" t="s">
        <v>326</v>
      </c>
      <c r="S334" s="116" t="s">
        <v>596</v>
      </c>
      <c r="T334" s="117" t="s">
        <v>597</v>
      </c>
      <c r="W334" s="123"/>
      <c r="X334" s="103" t="str">
        <f t="shared" ref="X334:X401" si="10">CONCATENATE(A334,B334,C334,D334,E334,F334,G334,H334,I334,J334,K334,L334,M334,N334,O334,P334,Q334,R334)</f>
        <v>212020100200000000000000026170011811223000000</v>
      </c>
      <c r="Y334" s="39">
        <f t="shared" ref="Y334:Y342" si="11">LEN(X334)</f>
        <v>45</v>
      </c>
      <c r="Z334" s="306">
        <v>0</v>
      </c>
      <c r="AA334" s="256"/>
    </row>
    <row r="335" spans="1:27" customFormat="1" ht="30" customHeight="1">
      <c r="A335" s="31">
        <v>2</v>
      </c>
      <c r="B335" s="31">
        <v>1</v>
      </c>
      <c r="C335" s="25">
        <v>2</v>
      </c>
      <c r="D335" s="34" t="s">
        <v>279</v>
      </c>
      <c r="E335" s="34" t="s">
        <v>280</v>
      </c>
      <c r="F335" s="34" t="s">
        <v>281</v>
      </c>
      <c r="G335" s="31" t="s">
        <v>282</v>
      </c>
      <c r="H335" s="31" t="s">
        <v>282</v>
      </c>
      <c r="I335" s="25" t="s">
        <v>282</v>
      </c>
      <c r="J335" s="34" t="s">
        <v>282</v>
      </c>
      <c r="K335" s="34" t="s">
        <v>283</v>
      </c>
      <c r="L335" s="98">
        <v>3711501</v>
      </c>
      <c r="M335" s="175" t="s">
        <v>325</v>
      </c>
      <c r="N335" s="97" t="s">
        <v>409</v>
      </c>
      <c r="O335" s="34">
        <v>12</v>
      </c>
      <c r="P335" s="97">
        <v>100</v>
      </c>
      <c r="Q335" s="31">
        <v>0</v>
      </c>
      <c r="R335" s="30" t="s">
        <v>326</v>
      </c>
      <c r="S335" s="93" t="s">
        <v>598</v>
      </c>
      <c r="T335" s="94" t="s">
        <v>599</v>
      </c>
      <c r="W335" s="99"/>
      <c r="X335" s="80" t="str">
        <f t="shared" si="10"/>
        <v>212020100300000000000000037115011831210000000</v>
      </c>
      <c r="Y335" s="39">
        <f t="shared" si="11"/>
        <v>45</v>
      </c>
      <c r="Z335" s="301">
        <v>0</v>
      </c>
      <c r="AA335" s="290"/>
    </row>
    <row r="336" spans="1:27" customFormat="1" ht="30" customHeight="1">
      <c r="A336" s="31">
        <v>2</v>
      </c>
      <c r="B336" s="31">
        <v>1</v>
      </c>
      <c r="C336" s="25">
        <v>2</v>
      </c>
      <c r="D336" s="34" t="s">
        <v>279</v>
      </c>
      <c r="E336" s="34" t="s">
        <v>280</v>
      </c>
      <c r="F336" s="34" t="s">
        <v>281</v>
      </c>
      <c r="G336" s="31" t="s">
        <v>282</v>
      </c>
      <c r="H336" s="31" t="s">
        <v>282</v>
      </c>
      <c r="I336" s="25" t="s">
        <v>282</v>
      </c>
      <c r="J336" s="34" t="s">
        <v>282</v>
      </c>
      <c r="K336" s="34" t="s">
        <v>283</v>
      </c>
      <c r="L336" s="121">
        <v>3711501</v>
      </c>
      <c r="M336" s="174" t="s">
        <v>325</v>
      </c>
      <c r="N336" s="120">
        <v>1</v>
      </c>
      <c r="O336" s="34">
        <v>12</v>
      </c>
      <c r="P336" s="120">
        <v>230</v>
      </c>
      <c r="Q336" s="31">
        <v>0</v>
      </c>
      <c r="R336" s="30" t="s">
        <v>326</v>
      </c>
      <c r="S336" s="116" t="s">
        <v>598</v>
      </c>
      <c r="T336" s="117" t="s">
        <v>599</v>
      </c>
      <c r="W336" s="123"/>
      <c r="X336" s="103" t="str">
        <f t="shared" si="10"/>
        <v>212020100300000000000000037115011811223000000</v>
      </c>
      <c r="Y336" s="39">
        <f t="shared" si="11"/>
        <v>45</v>
      </c>
      <c r="Z336" s="306">
        <v>0</v>
      </c>
      <c r="AA336" s="256"/>
    </row>
    <row r="337" spans="1:28" ht="30" customHeight="1">
      <c r="A337" s="31">
        <v>2</v>
      </c>
      <c r="B337" s="31">
        <v>1</v>
      </c>
      <c r="C337" s="25">
        <v>2</v>
      </c>
      <c r="D337" s="34" t="s">
        <v>279</v>
      </c>
      <c r="E337" s="34" t="s">
        <v>280</v>
      </c>
      <c r="F337" s="34" t="s">
        <v>281</v>
      </c>
      <c r="G337" s="31" t="s">
        <v>282</v>
      </c>
      <c r="H337" s="31" t="s">
        <v>282</v>
      </c>
      <c r="I337" s="25" t="s">
        <v>282</v>
      </c>
      <c r="J337" s="34" t="s">
        <v>282</v>
      </c>
      <c r="K337" s="34" t="s">
        <v>283</v>
      </c>
      <c r="L337" s="98">
        <v>3711502</v>
      </c>
      <c r="M337" s="175" t="s">
        <v>325</v>
      </c>
      <c r="N337" s="97" t="s">
        <v>409</v>
      </c>
      <c r="O337" s="34">
        <v>12</v>
      </c>
      <c r="P337" s="97">
        <v>100</v>
      </c>
      <c r="Q337" s="31">
        <v>0</v>
      </c>
      <c r="R337" s="30" t="s">
        <v>326</v>
      </c>
      <c r="S337" s="93" t="s">
        <v>600</v>
      </c>
      <c r="T337" s="94" t="s">
        <v>601</v>
      </c>
      <c r="W337" s="99"/>
      <c r="X337" s="80" t="str">
        <f t="shared" si="10"/>
        <v>212020100300000000000000037115021831210000000</v>
      </c>
      <c r="Y337" s="39">
        <f t="shared" si="11"/>
        <v>45</v>
      </c>
      <c r="Z337" s="301">
        <v>0</v>
      </c>
      <c r="AA337" s="290"/>
      <c r="AB337"/>
    </row>
    <row r="338" spans="1:28" ht="30" customHeight="1">
      <c r="A338" s="31">
        <v>2</v>
      </c>
      <c r="B338" s="31">
        <v>1</v>
      </c>
      <c r="C338" s="25">
        <v>2</v>
      </c>
      <c r="D338" s="34" t="s">
        <v>279</v>
      </c>
      <c r="E338" s="34" t="s">
        <v>280</v>
      </c>
      <c r="F338" s="34" t="s">
        <v>281</v>
      </c>
      <c r="G338" s="31" t="s">
        <v>282</v>
      </c>
      <c r="H338" s="31" t="s">
        <v>282</v>
      </c>
      <c r="I338" s="25" t="s">
        <v>282</v>
      </c>
      <c r="J338" s="34" t="s">
        <v>282</v>
      </c>
      <c r="K338" s="34" t="s">
        <v>283</v>
      </c>
      <c r="L338" s="121">
        <v>3711502</v>
      </c>
      <c r="M338" s="174" t="s">
        <v>325</v>
      </c>
      <c r="N338" s="120">
        <v>1</v>
      </c>
      <c r="O338" s="34">
        <v>12</v>
      </c>
      <c r="P338" s="120">
        <v>230</v>
      </c>
      <c r="Q338" s="31">
        <v>0</v>
      </c>
      <c r="R338" s="30" t="s">
        <v>326</v>
      </c>
      <c r="S338" s="116" t="s">
        <v>600</v>
      </c>
      <c r="T338" s="117" t="s">
        <v>601</v>
      </c>
      <c r="W338" s="123"/>
      <c r="X338" s="103" t="str">
        <f t="shared" si="10"/>
        <v>212020100300000000000000037115021811223000000</v>
      </c>
      <c r="Y338" s="39">
        <f t="shared" si="11"/>
        <v>45</v>
      </c>
      <c r="Z338" s="306">
        <v>0</v>
      </c>
      <c r="AA338" s="256"/>
      <c r="AB338"/>
    </row>
    <row r="339" spans="1:28" ht="30" customHeight="1">
      <c r="A339" s="31">
        <v>2</v>
      </c>
      <c r="B339" s="31">
        <v>1</v>
      </c>
      <c r="C339" s="25">
        <v>2</v>
      </c>
      <c r="D339" s="34" t="s">
        <v>279</v>
      </c>
      <c r="E339" s="34" t="s">
        <v>280</v>
      </c>
      <c r="F339" s="34" t="s">
        <v>281</v>
      </c>
      <c r="G339" s="31" t="s">
        <v>282</v>
      </c>
      <c r="H339" s="31" t="s">
        <v>282</v>
      </c>
      <c r="I339" s="25" t="s">
        <v>282</v>
      </c>
      <c r="J339" s="34" t="s">
        <v>282</v>
      </c>
      <c r="K339" s="34" t="s">
        <v>283</v>
      </c>
      <c r="L339" s="98">
        <v>3899408</v>
      </c>
      <c r="M339" s="175" t="s">
        <v>325</v>
      </c>
      <c r="N339" s="97" t="s">
        <v>409</v>
      </c>
      <c r="O339" s="34">
        <v>12</v>
      </c>
      <c r="P339" s="97">
        <v>100</v>
      </c>
      <c r="Q339" s="31">
        <v>0</v>
      </c>
      <c r="R339" s="30" t="s">
        <v>326</v>
      </c>
      <c r="S339" s="93" t="s">
        <v>602</v>
      </c>
      <c r="T339" s="94" t="s">
        <v>603</v>
      </c>
      <c r="W339" s="99"/>
      <c r="X339" s="80" t="str">
        <f t="shared" si="10"/>
        <v>212020100300000000000000038994081831210000000</v>
      </c>
      <c r="Y339" s="39">
        <f t="shared" si="11"/>
        <v>45</v>
      </c>
      <c r="Z339" s="301">
        <v>0</v>
      </c>
      <c r="AA339" s="290"/>
      <c r="AB339"/>
    </row>
    <row r="340" spans="1:28" ht="30" customHeight="1">
      <c r="A340" s="31">
        <v>2</v>
      </c>
      <c r="B340" s="31">
        <v>1</v>
      </c>
      <c r="C340" s="25">
        <v>2</v>
      </c>
      <c r="D340" s="34" t="s">
        <v>279</v>
      </c>
      <c r="E340" s="34" t="s">
        <v>280</v>
      </c>
      <c r="F340" s="34" t="s">
        <v>281</v>
      </c>
      <c r="G340" s="31" t="s">
        <v>282</v>
      </c>
      <c r="H340" s="31" t="s">
        <v>282</v>
      </c>
      <c r="I340" s="25" t="s">
        <v>282</v>
      </c>
      <c r="J340" s="34" t="s">
        <v>282</v>
      </c>
      <c r="K340" s="34" t="s">
        <v>283</v>
      </c>
      <c r="L340" s="121">
        <v>3899408</v>
      </c>
      <c r="M340" s="174" t="s">
        <v>325</v>
      </c>
      <c r="N340" s="120">
        <v>1</v>
      </c>
      <c r="O340" s="34">
        <v>12</v>
      </c>
      <c r="P340" s="120">
        <v>230</v>
      </c>
      <c r="Q340" s="31">
        <v>0</v>
      </c>
      <c r="R340" s="30" t="s">
        <v>326</v>
      </c>
      <c r="S340" s="116" t="s">
        <v>602</v>
      </c>
      <c r="T340" s="117" t="s">
        <v>603</v>
      </c>
      <c r="W340" s="123"/>
      <c r="X340" s="103" t="str">
        <f t="shared" si="10"/>
        <v>212020100300000000000000038994081811223000000</v>
      </c>
      <c r="Y340" s="39">
        <f t="shared" si="11"/>
        <v>45</v>
      </c>
      <c r="Z340" s="306">
        <v>0</v>
      </c>
      <c r="AA340" s="256"/>
      <c r="AB340"/>
    </row>
    <row r="341" spans="1:28" ht="30" customHeight="1">
      <c r="A341" s="31">
        <v>2</v>
      </c>
      <c r="B341" s="31">
        <v>1</v>
      </c>
      <c r="C341" s="25">
        <v>2</v>
      </c>
      <c r="D341" s="34" t="s">
        <v>279</v>
      </c>
      <c r="E341" s="34" t="s">
        <v>280</v>
      </c>
      <c r="F341" s="34" t="s">
        <v>334</v>
      </c>
      <c r="G341" s="31" t="s">
        <v>282</v>
      </c>
      <c r="H341" s="31" t="s">
        <v>282</v>
      </c>
      <c r="I341" s="25" t="s">
        <v>282</v>
      </c>
      <c r="J341" s="34" t="s">
        <v>282</v>
      </c>
      <c r="K341" s="34" t="s">
        <v>283</v>
      </c>
      <c r="L341" s="121">
        <v>4491102</v>
      </c>
      <c r="M341" s="174" t="s">
        <v>325</v>
      </c>
      <c r="N341" s="120">
        <v>1</v>
      </c>
      <c r="O341" s="34">
        <v>12</v>
      </c>
      <c r="P341" s="120">
        <v>230</v>
      </c>
      <c r="Q341" s="31">
        <v>0</v>
      </c>
      <c r="R341" s="30" t="s">
        <v>326</v>
      </c>
      <c r="S341" s="116" t="s">
        <v>604</v>
      </c>
      <c r="T341" s="124" t="s">
        <v>605</v>
      </c>
      <c r="W341" s="123"/>
      <c r="X341" s="103" t="str">
        <f t="shared" si="10"/>
        <v>212020100400000000000000044911021811223000000</v>
      </c>
      <c r="Y341" s="39">
        <f t="shared" si="11"/>
        <v>45</v>
      </c>
      <c r="Z341" s="306">
        <v>0</v>
      </c>
      <c r="AA341" s="256"/>
      <c r="AB341"/>
    </row>
    <row r="342" spans="1:28" ht="47.45" customHeight="1">
      <c r="A342" s="31">
        <v>2</v>
      </c>
      <c r="B342" s="31">
        <v>1</v>
      </c>
      <c r="C342" s="25">
        <v>2</v>
      </c>
      <c r="D342" s="34" t="s">
        <v>279</v>
      </c>
      <c r="E342" s="34" t="s">
        <v>280</v>
      </c>
      <c r="F342" s="34" t="s">
        <v>334</v>
      </c>
      <c r="G342" s="31" t="s">
        <v>282</v>
      </c>
      <c r="H342" s="31" t="s">
        <v>282</v>
      </c>
      <c r="I342" s="25" t="s">
        <v>282</v>
      </c>
      <c r="J342" s="34" t="s">
        <v>282</v>
      </c>
      <c r="K342" s="34" t="s">
        <v>283</v>
      </c>
      <c r="L342" s="374">
        <v>4491102</v>
      </c>
      <c r="M342" s="375" t="s">
        <v>325</v>
      </c>
      <c r="N342" s="376">
        <v>3</v>
      </c>
      <c r="O342" s="34">
        <v>12</v>
      </c>
      <c r="P342" s="376">
        <v>100</v>
      </c>
      <c r="Q342" s="31">
        <v>0</v>
      </c>
      <c r="R342" s="30" t="s">
        <v>326</v>
      </c>
      <c r="S342" s="377" t="s">
        <v>604</v>
      </c>
      <c r="T342" s="378" t="s">
        <v>605</v>
      </c>
      <c r="W342" s="99"/>
      <c r="X342" s="379" t="str">
        <f t="shared" si="10"/>
        <v>212020100400000000000000044911021831210000000</v>
      </c>
      <c r="Y342" s="380">
        <f t="shared" si="11"/>
        <v>45</v>
      </c>
      <c r="Z342" s="381">
        <v>0</v>
      </c>
      <c r="AA342" s="290"/>
      <c r="AB342"/>
    </row>
    <row r="343" spans="1:28" ht="47.45" customHeight="1">
      <c r="A343" s="31"/>
      <c r="B343" s="31"/>
      <c r="C343" s="25"/>
      <c r="D343" s="34"/>
      <c r="E343" s="34"/>
      <c r="F343" s="34"/>
      <c r="G343" s="31"/>
      <c r="H343" s="31"/>
      <c r="I343" s="25"/>
      <c r="J343" s="34"/>
      <c r="K343" s="34"/>
      <c r="L343" s="20"/>
      <c r="M343" s="320" t="s">
        <v>325</v>
      </c>
      <c r="N343" s="320" t="s">
        <v>606</v>
      </c>
      <c r="O343" s="34">
        <v>12</v>
      </c>
      <c r="P343" s="320">
        <v>230</v>
      </c>
      <c r="Q343" s="31">
        <v>0</v>
      </c>
      <c r="R343" s="30" t="s">
        <v>326</v>
      </c>
      <c r="S343" s="320" t="s">
        <v>185</v>
      </c>
      <c r="T343" s="372" t="s">
        <v>186</v>
      </c>
      <c r="U343" s="20"/>
      <c r="V343" s="20"/>
      <c r="W343" s="20"/>
      <c r="X343" s="320" t="s">
        <v>187</v>
      </c>
      <c r="Y343" s="31"/>
      <c r="Z343" s="300">
        <f>69616+12668+180880</f>
        <v>263164</v>
      </c>
      <c r="AA343" s="290"/>
      <c r="AB343"/>
    </row>
    <row r="344" spans="1:28" ht="47.45" customHeight="1">
      <c r="A344" s="31"/>
      <c r="B344" s="31"/>
      <c r="C344" s="25"/>
      <c r="D344" s="34"/>
      <c r="E344" s="34"/>
      <c r="F344" s="34"/>
      <c r="G344" s="31"/>
      <c r="H344" s="31"/>
      <c r="I344" s="25"/>
      <c r="J344" s="34"/>
      <c r="K344" s="34"/>
      <c r="L344" s="20"/>
      <c r="M344" s="369">
        <v>18</v>
      </c>
      <c r="N344" s="369">
        <v>3</v>
      </c>
      <c r="O344" s="34">
        <v>12</v>
      </c>
      <c r="P344" s="369">
        <v>100</v>
      </c>
      <c r="Q344" s="31">
        <v>0</v>
      </c>
      <c r="R344" s="30" t="s">
        <v>326</v>
      </c>
      <c r="S344" s="321" t="s">
        <v>185</v>
      </c>
      <c r="T344" s="372" t="s">
        <v>186</v>
      </c>
      <c r="U344" s="40"/>
      <c r="V344" s="40"/>
      <c r="W344" s="40"/>
      <c r="X344" s="321" t="s">
        <v>607</v>
      </c>
      <c r="Y344" s="80"/>
      <c r="Z344" s="363">
        <v>0</v>
      </c>
      <c r="AA344" s="290"/>
      <c r="AB344"/>
    </row>
    <row r="345" spans="1:28" ht="47.45" customHeight="1">
      <c r="A345" s="31"/>
      <c r="B345" s="31"/>
      <c r="C345" s="25"/>
      <c r="D345" s="34"/>
      <c r="E345" s="34"/>
      <c r="F345" s="34"/>
      <c r="G345" s="31"/>
      <c r="H345" s="31"/>
      <c r="I345" s="25"/>
      <c r="J345" s="34"/>
      <c r="K345" s="34"/>
      <c r="L345" s="20"/>
      <c r="M345" s="373">
        <v>18</v>
      </c>
      <c r="N345" s="373">
        <v>3</v>
      </c>
      <c r="O345" s="34">
        <v>12</v>
      </c>
      <c r="P345" s="373">
        <v>230</v>
      </c>
      <c r="Q345" s="31">
        <v>0</v>
      </c>
      <c r="R345" s="30" t="s">
        <v>326</v>
      </c>
      <c r="S345" s="370" t="s">
        <v>608</v>
      </c>
      <c r="T345" s="124" t="s">
        <v>609</v>
      </c>
      <c r="U345" s="20"/>
      <c r="V345" s="20"/>
      <c r="W345" s="20"/>
      <c r="X345" s="320" t="s">
        <v>610</v>
      </c>
      <c r="Y345" s="31"/>
      <c r="Z345" s="248">
        <v>47600</v>
      </c>
      <c r="AA345" s="290"/>
      <c r="AB345"/>
    </row>
    <row r="346" spans="1:28" ht="47.45" customHeight="1">
      <c r="A346" s="31"/>
      <c r="B346" s="31"/>
      <c r="C346" s="25"/>
      <c r="D346" s="34"/>
      <c r="E346" s="34"/>
      <c r="F346" s="34"/>
      <c r="G346" s="31"/>
      <c r="H346" s="31"/>
      <c r="I346" s="25"/>
      <c r="J346" s="34"/>
      <c r="K346" s="34"/>
      <c r="L346" s="20"/>
      <c r="M346" s="369">
        <v>18</v>
      </c>
      <c r="N346" s="369">
        <v>1</v>
      </c>
      <c r="O346" s="34">
        <v>12</v>
      </c>
      <c r="P346" s="369">
        <v>100</v>
      </c>
      <c r="Q346" s="31">
        <v>0</v>
      </c>
      <c r="R346" s="30" t="s">
        <v>326</v>
      </c>
      <c r="S346" s="371" t="s">
        <v>608</v>
      </c>
      <c r="T346" s="100" t="s">
        <v>609</v>
      </c>
      <c r="U346" s="20"/>
      <c r="V346" s="20"/>
      <c r="W346" s="20"/>
      <c r="X346" s="321" t="s">
        <v>611</v>
      </c>
      <c r="Y346" s="31"/>
      <c r="Z346" s="363"/>
      <c r="AA346" s="290"/>
      <c r="AB346"/>
    </row>
    <row r="347" spans="1:28" ht="30" customHeight="1">
      <c r="A347" s="181">
        <v>2</v>
      </c>
      <c r="B347" s="181">
        <v>3</v>
      </c>
      <c r="C347" s="181">
        <v>2</v>
      </c>
      <c r="D347" s="182" t="s">
        <v>279</v>
      </c>
      <c r="E347" s="182" t="s">
        <v>279</v>
      </c>
      <c r="F347" s="182" t="s">
        <v>337</v>
      </c>
      <c r="G347" s="182" t="s">
        <v>282</v>
      </c>
      <c r="H347" s="182" t="s">
        <v>282</v>
      </c>
      <c r="I347" s="182" t="s">
        <v>282</v>
      </c>
      <c r="J347" s="182" t="s">
        <v>282</v>
      </c>
      <c r="K347" s="181">
        <v>2201073</v>
      </c>
      <c r="L347" s="382">
        <v>9291900</v>
      </c>
      <c r="M347" s="383" t="s">
        <v>325</v>
      </c>
      <c r="N347" s="382">
        <v>1</v>
      </c>
      <c r="O347" s="182" t="s">
        <v>282</v>
      </c>
      <c r="P347" s="382">
        <v>230</v>
      </c>
      <c r="Q347" s="181">
        <v>2</v>
      </c>
      <c r="R347" s="182" t="s">
        <v>326</v>
      </c>
      <c r="S347" s="384" t="s">
        <v>190</v>
      </c>
      <c r="T347" s="385" t="s">
        <v>191</v>
      </c>
      <c r="U347" s="386"/>
      <c r="V347" s="386"/>
      <c r="X347" s="387" t="str">
        <f t="shared" si="10"/>
        <v>232020200900000000220107392919001810023020000</v>
      </c>
      <c r="Y347" s="388">
        <f t="shared" ref="Y347:Y378" si="12">+LEN(X347)</f>
        <v>45</v>
      </c>
      <c r="Z347" s="389">
        <v>500000</v>
      </c>
      <c r="AA347" s="290" t="s">
        <v>191</v>
      </c>
    </row>
    <row r="348" spans="1:28" ht="30" customHeight="1">
      <c r="A348" s="181">
        <v>2</v>
      </c>
      <c r="B348" s="181">
        <v>3</v>
      </c>
      <c r="C348" s="181">
        <v>2</v>
      </c>
      <c r="D348" s="182" t="s">
        <v>279</v>
      </c>
      <c r="E348" s="182" t="s">
        <v>279</v>
      </c>
      <c r="F348" s="182" t="s">
        <v>337</v>
      </c>
      <c r="G348" s="182" t="s">
        <v>282</v>
      </c>
      <c r="H348" s="182" t="s">
        <v>282</v>
      </c>
      <c r="I348" s="182" t="s">
        <v>282</v>
      </c>
      <c r="J348" s="182" t="s">
        <v>282</v>
      </c>
      <c r="K348" s="181">
        <v>2201073</v>
      </c>
      <c r="L348" s="187">
        <v>9291900</v>
      </c>
      <c r="M348" s="188" t="s">
        <v>325</v>
      </c>
      <c r="N348" s="189">
        <v>3</v>
      </c>
      <c r="O348" s="182" t="s">
        <v>282</v>
      </c>
      <c r="P348" s="189">
        <v>100</v>
      </c>
      <c r="Q348" s="181">
        <v>2</v>
      </c>
      <c r="R348" s="182" t="s">
        <v>326</v>
      </c>
      <c r="S348" s="190" t="s">
        <v>190</v>
      </c>
      <c r="T348" s="191" t="s">
        <v>191</v>
      </c>
      <c r="U348" s="183"/>
      <c r="V348" s="183"/>
      <c r="X348" s="192" t="str">
        <f t="shared" si="10"/>
        <v>232020200900000000220107392919001830010020000</v>
      </c>
      <c r="Y348" s="288">
        <f t="shared" si="12"/>
        <v>45</v>
      </c>
      <c r="Z348" s="303"/>
      <c r="AA348" s="290"/>
      <c r="AB348"/>
    </row>
    <row r="349" spans="1:28" ht="60" customHeight="1">
      <c r="A349" s="181">
        <v>2</v>
      </c>
      <c r="B349" s="181">
        <v>3</v>
      </c>
      <c r="C349" s="181">
        <v>2</v>
      </c>
      <c r="D349" s="182" t="s">
        <v>279</v>
      </c>
      <c r="E349" s="182" t="s">
        <v>279</v>
      </c>
      <c r="F349" s="182" t="s">
        <v>397</v>
      </c>
      <c r="G349" s="182" t="s">
        <v>282</v>
      </c>
      <c r="H349" s="182" t="s">
        <v>282</v>
      </c>
      <c r="I349" s="182" t="s">
        <v>282</v>
      </c>
      <c r="J349" s="182" t="s">
        <v>282</v>
      </c>
      <c r="K349" s="181">
        <v>2201029</v>
      </c>
      <c r="L349" s="203">
        <v>6411400</v>
      </c>
      <c r="M349" s="204" t="s">
        <v>325</v>
      </c>
      <c r="N349" s="203">
        <v>1</v>
      </c>
      <c r="O349" s="182" t="s">
        <v>282</v>
      </c>
      <c r="P349" s="203">
        <v>230</v>
      </c>
      <c r="Q349" s="181">
        <v>2</v>
      </c>
      <c r="R349" s="182" t="s">
        <v>326</v>
      </c>
      <c r="S349" s="205" t="s">
        <v>193</v>
      </c>
      <c r="T349" s="206" t="s">
        <v>194</v>
      </c>
      <c r="U349" s="183"/>
      <c r="V349" s="183"/>
      <c r="X349" s="207" t="str">
        <f t="shared" si="10"/>
        <v>232020200600000000220102964114001810023020000</v>
      </c>
      <c r="Y349" s="288">
        <f t="shared" si="12"/>
        <v>45</v>
      </c>
      <c r="Z349" s="302">
        <v>3140000</v>
      </c>
      <c r="AA349" s="290" t="s">
        <v>612</v>
      </c>
    </row>
    <row r="350" spans="1:28" ht="60" customHeight="1">
      <c r="A350" s="181">
        <v>2</v>
      </c>
      <c r="B350" s="181">
        <v>3</v>
      </c>
      <c r="C350" s="181">
        <v>2</v>
      </c>
      <c r="D350" s="182" t="s">
        <v>279</v>
      </c>
      <c r="E350" s="182" t="s">
        <v>279</v>
      </c>
      <c r="F350" s="182" t="s">
        <v>397</v>
      </c>
      <c r="G350" s="182" t="s">
        <v>282</v>
      </c>
      <c r="H350" s="182" t="s">
        <v>282</v>
      </c>
      <c r="I350" s="182" t="s">
        <v>282</v>
      </c>
      <c r="J350" s="182" t="s">
        <v>282</v>
      </c>
      <c r="K350" s="181">
        <v>2201029</v>
      </c>
      <c r="L350" s="187">
        <v>6411400</v>
      </c>
      <c r="M350" s="188" t="s">
        <v>325</v>
      </c>
      <c r="N350" s="189">
        <v>3</v>
      </c>
      <c r="O350" s="182" t="s">
        <v>282</v>
      </c>
      <c r="P350" s="189">
        <v>100</v>
      </c>
      <c r="Q350" s="181">
        <v>2</v>
      </c>
      <c r="R350" s="182" t="s">
        <v>326</v>
      </c>
      <c r="S350" s="190" t="s">
        <v>193</v>
      </c>
      <c r="T350" s="191" t="s">
        <v>194</v>
      </c>
      <c r="U350" s="183"/>
      <c r="V350" s="183"/>
      <c r="X350" s="192" t="str">
        <f t="shared" si="10"/>
        <v>232020200600000000220102964114001830010020000</v>
      </c>
      <c r="Y350" s="288">
        <f t="shared" si="12"/>
        <v>45</v>
      </c>
      <c r="Z350" s="303"/>
      <c r="AA350" s="290"/>
      <c r="AB350"/>
    </row>
    <row r="351" spans="1:28" ht="45" customHeight="1">
      <c r="A351" s="181">
        <v>2</v>
      </c>
      <c r="B351" s="181">
        <v>3</v>
      </c>
      <c r="C351" s="181">
        <v>2</v>
      </c>
      <c r="D351" s="182" t="s">
        <v>279</v>
      </c>
      <c r="E351" s="182" t="s">
        <v>279</v>
      </c>
      <c r="F351" s="182" t="s">
        <v>329</v>
      </c>
      <c r="G351" s="182" t="s">
        <v>282</v>
      </c>
      <c r="H351" s="182" t="s">
        <v>282</v>
      </c>
      <c r="I351" s="182" t="s">
        <v>282</v>
      </c>
      <c r="J351" s="182" t="s">
        <v>282</v>
      </c>
      <c r="K351" s="181">
        <v>2201073</v>
      </c>
      <c r="L351" s="203">
        <v>8912197</v>
      </c>
      <c r="M351" s="204" t="s">
        <v>325</v>
      </c>
      <c r="N351" s="203">
        <v>1</v>
      </c>
      <c r="O351" s="182" t="s">
        <v>282</v>
      </c>
      <c r="P351" s="203">
        <v>230</v>
      </c>
      <c r="Q351" s="181">
        <v>2</v>
      </c>
      <c r="R351" s="182" t="s">
        <v>326</v>
      </c>
      <c r="S351" s="208" t="s">
        <v>196</v>
      </c>
      <c r="T351" s="206" t="s">
        <v>197</v>
      </c>
      <c r="U351" s="183"/>
      <c r="V351" s="183"/>
      <c r="X351" s="207" t="str">
        <f t="shared" si="10"/>
        <v>232020200800000000220107389121971810023020000</v>
      </c>
      <c r="Y351" s="288">
        <f t="shared" si="12"/>
        <v>45</v>
      </c>
      <c r="Z351" s="302">
        <f>2632280+47600</f>
        <v>2679880</v>
      </c>
      <c r="AA351" s="290" t="s">
        <v>371</v>
      </c>
    </row>
    <row r="352" spans="1:28" ht="45" customHeight="1">
      <c r="A352" s="181">
        <v>2</v>
      </c>
      <c r="B352" s="181">
        <v>3</v>
      </c>
      <c r="C352" s="181">
        <v>2</v>
      </c>
      <c r="D352" s="182" t="s">
        <v>279</v>
      </c>
      <c r="E352" s="182" t="s">
        <v>279</v>
      </c>
      <c r="F352" s="182" t="s">
        <v>329</v>
      </c>
      <c r="G352" s="182" t="s">
        <v>282</v>
      </c>
      <c r="H352" s="182" t="s">
        <v>282</v>
      </c>
      <c r="I352" s="182" t="s">
        <v>282</v>
      </c>
      <c r="J352" s="182" t="s">
        <v>282</v>
      </c>
      <c r="K352" s="181">
        <v>2201073</v>
      </c>
      <c r="L352" s="187">
        <v>8912197</v>
      </c>
      <c r="M352" s="188" t="s">
        <v>325</v>
      </c>
      <c r="N352" s="189">
        <v>3</v>
      </c>
      <c r="O352" s="182" t="s">
        <v>282</v>
      </c>
      <c r="P352" s="189">
        <v>100</v>
      </c>
      <c r="Q352" s="181">
        <v>2</v>
      </c>
      <c r="R352" s="182" t="s">
        <v>326</v>
      </c>
      <c r="S352" s="193" t="s">
        <v>196</v>
      </c>
      <c r="T352" s="191" t="s">
        <v>197</v>
      </c>
      <c r="U352" s="183"/>
      <c r="V352" s="183"/>
      <c r="X352" s="192" t="str">
        <f t="shared" si="10"/>
        <v>232020200800000000220107389121971830010020000</v>
      </c>
      <c r="Y352" s="288">
        <f t="shared" si="12"/>
        <v>45</v>
      </c>
      <c r="Z352" s="303"/>
      <c r="AA352" s="290"/>
      <c r="AB352"/>
    </row>
    <row r="353" spans="1:29" ht="45" customHeight="1">
      <c r="A353" s="181">
        <v>2</v>
      </c>
      <c r="B353" s="181">
        <v>3</v>
      </c>
      <c r="C353" s="182">
        <v>2</v>
      </c>
      <c r="D353" s="182" t="s">
        <v>279</v>
      </c>
      <c r="E353" s="182" t="s">
        <v>280</v>
      </c>
      <c r="F353" s="182" t="s">
        <v>281</v>
      </c>
      <c r="G353" s="182" t="s">
        <v>282</v>
      </c>
      <c r="H353" s="182" t="s">
        <v>282</v>
      </c>
      <c r="I353" s="182" t="s">
        <v>282</v>
      </c>
      <c r="J353" s="182" t="s">
        <v>282</v>
      </c>
      <c r="K353" s="181">
        <v>2201069</v>
      </c>
      <c r="L353" s="209">
        <v>3844002</v>
      </c>
      <c r="M353" s="204" t="s">
        <v>325</v>
      </c>
      <c r="N353" s="203">
        <v>1</v>
      </c>
      <c r="O353" s="182" t="s">
        <v>282</v>
      </c>
      <c r="P353" s="203">
        <v>230</v>
      </c>
      <c r="Q353" s="181">
        <v>2</v>
      </c>
      <c r="R353" s="182" t="s">
        <v>326</v>
      </c>
      <c r="S353" s="205" t="s">
        <v>199</v>
      </c>
      <c r="T353" s="206" t="s">
        <v>200</v>
      </c>
      <c r="U353" s="183"/>
      <c r="V353" s="184"/>
      <c r="X353" s="207" t="str">
        <f t="shared" si="10"/>
        <v>232020100300000000220106938440021810023020000</v>
      </c>
      <c r="Y353" s="288">
        <f t="shared" si="12"/>
        <v>45</v>
      </c>
      <c r="Z353" s="302">
        <v>328334</v>
      </c>
      <c r="AA353" s="290" t="s">
        <v>613</v>
      </c>
    </row>
    <row r="354" spans="1:29" ht="45" customHeight="1">
      <c r="A354" s="181">
        <v>2</v>
      </c>
      <c r="B354" s="181">
        <v>3</v>
      </c>
      <c r="C354" s="182">
        <v>2</v>
      </c>
      <c r="D354" s="182" t="s">
        <v>279</v>
      </c>
      <c r="E354" s="182" t="s">
        <v>280</v>
      </c>
      <c r="F354" s="182" t="s">
        <v>281</v>
      </c>
      <c r="G354" s="182" t="s">
        <v>282</v>
      </c>
      <c r="H354" s="182" t="s">
        <v>282</v>
      </c>
      <c r="I354" s="182" t="s">
        <v>282</v>
      </c>
      <c r="J354" s="182" t="s">
        <v>282</v>
      </c>
      <c r="K354" s="181">
        <v>2201069</v>
      </c>
      <c r="L354" s="189">
        <v>3844002</v>
      </c>
      <c r="M354" s="188" t="s">
        <v>325</v>
      </c>
      <c r="N354" s="187">
        <v>3</v>
      </c>
      <c r="O354" s="182" t="s">
        <v>282</v>
      </c>
      <c r="P354" s="187">
        <v>100</v>
      </c>
      <c r="Q354" s="181">
        <v>2</v>
      </c>
      <c r="R354" s="182" t="s">
        <v>326</v>
      </c>
      <c r="S354" s="190" t="s">
        <v>199</v>
      </c>
      <c r="T354" s="191" t="s">
        <v>200</v>
      </c>
      <c r="U354" s="183"/>
      <c r="V354" s="184"/>
      <c r="X354" s="192" t="str">
        <f t="shared" si="10"/>
        <v>232020100300000000220106938440021830010020000</v>
      </c>
      <c r="Y354" s="288">
        <f t="shared" si="12"/>
        <v>45</v>
      </c>
      <c r="Z354" s="303"/>
      <c r="AA354" s="290"/>
      <c r="AB354"/>
    </row>
    <row r="355" spans="1:29" ht="30" customHeight="1">
      <c r="A355" s="181">
        <v>2</v>
      </c>
      <c r="B355" s="181">
        <v>3</v>
      </c>
      <c r="C355" s="182">
        <v>2</v>
      </c>
      <c r="D355" s="182" t="s">
        <v>279</v>
      </c>
      <c r="E355" s="182" t="s">
        <v>280</v>
      </c>
      <c r="F355" s="182" t="s">
        <v>281</v>
      </c>
      <c r="G355" s="182" t="s">
        <v>282</v>
      </c>
      <c r="H355" s="182" t="s">
        <v>282</v>
      </c>
      <c r="I355" s="182" t="s">
        <v>282</v>
      </c>
      <c r="J355" s="182" t="s">
        <v>282</v>
      </c>
      <c r="K355" s="181">
        <v>2201069</v>
      </c>
      <c r="L355" s="209">
        <v>3844008</v>
      </c>
      <c r="M355" s="204" t="s">
        <v>325</v>
      </c>
      <c r="N355" s="203">
        <v>1</v>
      </c>
      <c r="O355" s="182" t="s">
        <v>282</v>
      </c>
      <c r="P355" s="203">
        <v>230</v>
      </c>
      <c r="Q355" s="181">
        <v>2</v>
      </c>
      <c r="R355" s="182" t="s">
        <v>326</v>
      </c>
      <c r="S355" s="205" t="s">
        <v>202</v>
      </c>
      <c r="T355" s="206" t="s">
        <v>203</v>
      </c>
      <c r="U355" s="183"/>
      <c r="V355" s="184"/>
      <c r="X355" s="207" t="str">
        <f t="shared" si="10"/>
        <v>232020100300000000220106938440081810023020000</v>
      </c>
      <c r="Y355" s="288">
        <f t="shared" si="12"/>
        <v>45</v>
      </c>
      <c r="Z355" s="302">
        <v>233240</v>
      </c>
      <c r="AA355" s="290" t="s">
        <v>613</v>
      </c>
    </row>
    <row r="356" spans="1:29" ht="30" customHeight="1">
      <c r="A356" s="181">
        <v>2</v>
      </c>
      <c r="B356" s="181">
        <v>3</v>
      </c>
      <c r="C356" s="182">
        <v>2</v>
      </c>
      <c r="D356" s="182" t="s">
        <v>279</v>
      </c>
      <c r="E356" s="182" t="s">
        <v>280</v>
      </c>
      <c r="F356" s="182" t="s">
        <v>281</v>
      </c>
      <c r="G356" s="182" t="s">
        <v>282</v>
      </c>
      <c r="H356" s="182" t="s">
        <v>282</v>
      </c>
      <c r="I356" s="182" t="s">
        <v>282</v>
      </c>
      <c r="J356" s="182" t="s">
        <v>282</v>
      </c>
      <c r="K356" s="181">
        <v>2201069</v>
      </c>
      <c r="L356" s="189">
        <v>3844008</v>
      </c>
      <c r="M356" s="188" t="s">
        <v>325</v>
      </c>
      <c r="N356" s="187">
        <v>3</v>
      </c>
      <c r="O356" s="182" t="s">
        <v>282</v>
      </c>
      <c r="P356" s="187">
        <v>100</v>
      </c>
      <c r="Q356" s="181">
        <v>2</v>
      </c>
      <c r="R356" s="182" t="s">
        <v>326</v>
      </c>
      <c r="S356" s="190" t="s">
        <v>202</v>
      </c>
      <c r="T356" s="191" t="s">
        <v>203</v>
      </c>
      <c r="U356" s="183"/>
      <c r="V356" s="184"/>
      <c r="X356" s="192" t="str">
        <f t="shared" si="10"/>
        <v>232020100300000000220106938440081830010020000</v>
      </c>
      <c r="Y356" s="288">
        <f t="shared" si="12"/>
        <v>45</v>
      </c>
      <c r="Z356" s="303"/>
      <c r="AA356" s="290"/>
      <c r="AB356"/>
    </row>
    <row r="357" spans="1:29" ht="30" customHeight="1">
      <c r="A357" s="181">
        <v>2</v>
      </c>
      <c r="B357" s="181">
        <v>3</v>
      </c>
      <c r="C357" s="182">
        <v>2</v>
      </c>
      <c r="D357" s="182" t="s">
        <v>279</v>
      </c>
      <c r="E357" s="182" t="s">
        <v>280</v>
      </c>
      <c r="F357" s="182" t="s">
        <v>281</v>
      </c>
      <c r="G357" s="182" t="s">
        <v>282</v>
      </c>
      <c r="H357" s="182" t="s">
        <v>282</v>
      </c>
      <c r="I357" s="182" t="s">
        <v>282</v>
      </c>
      <c r="J357" s="182" t="s">
        <v>282</v>
      </c>
      <c r="K357" s="181">
        <v>2201069</v>
      </c>
      <c r="L357" s="209">
        <v>3844014</v>
      </c>
      <c r="M357" s="204" t="s">
        <v>325</v>
      </c>
      <c r="N357" s="203">
        <v>1</v>
      </c>
      <c r="O357" s="182" t="s">
        <v>282</v>
      </c>
      <c r="P357" s="203">
        <v>230</v>
      </c>
      <c r="Q357" s="181">
        <v>2</v>
      </c>
      <c r="R357" s="182" t="s">
        <v>326</v>
      </c>
      <c r="S357" s="208" t="s">
        <v>205</v>
      </c>
      <c r="T357" s="206" t="s">
        <v>206</v>
      </c>
      <c r="U357" s="183"/>
      <c r="V357" s="184"/>
      <c r="X357" s="207" t="str">
        <f t="shared" si="10"/>
        <v>232020100300000000220106938440141810023020000</v>
      </c>
      <c r="Y357" s="288">
        <f t="shared" si="12"/>
        <v>45</v>
      </c>
      <c r="Z357" s="302">
        <v>764575</v>
      </c>
      <c r="AA357" s="290" t="s">
        <v>613</v>
      </c>
      <c r="AC357" s="221"/>
    </row>
    <row r="358" spans="1:29" ht="30" customHeight="1">
      <c r="A358" s="181">
        <v>2</v>
      </c>
      <c r="B358" s="181">
        <v>3</v>
      </c>
      <c r="C358" s="182">
        <v>2</v>
      </c>
      <c r="D358" s="182" t="s">
        <v>279</v>
      </c>
      <c r="E358" s="182" t="s">
        <v>280</v>
      </c>
      <c r="F358" s="182" t="s">
        <v>281</v>
      </c>
      <c r="G358" s="182" t="s">
        <v>282</v>
      </c>
      <c r="H358" s="182" t="s">
        <v>282</v>
      </c>
      <c r="I358" s="182" t="s">
        <v>282</v>
      </c>
      <c r="J358" s="182" t="s">
        <v>282</v>
      </c>
      <c r="K358" s="181">
        <v>2201069</v>
      </c>
      <c r="L358" s="189">
        <v>3844014</v>
      </c>
      <c r="M358" s="188" t="s">
        <v>325</v>
      </c>
      <c r="N358" s="187">
        <v>3</v>
      </c>
      <c r="O358" s="182" t="s">
        <v>282</v>
      </c>
      <c r="P358" s="187">
        <v>100</v>
      </c>
      <c r="Q358" s="181">
        <v>2</v>
      </c>
      <c r="R358" s="182" t="s">
        <v>326</v>
      </c>
      <c r="S358" s="193" t="s">
        <v>205</v>
      </c>
      <c r="T358" s="191" t="s">
        <v>614</v>
      </c>
      <c r="U358" s="183"/>
      <c r="V358" s="184"/>
      <c r="X358" s="192" t="str">
        <f t="shared" si="10"/>
        <v>232020100300000000220106938440141830010020000</v>
      </c>
      <c r="Y358" s="288">
        <f t="shared" si="12"/>
        <v>45</v>
      </c>
      <c r="Z358" s="303"/>
      <c r="AA358" s="290"/>
      <c r="AB358"/>
    </row>
    <row r="359" spans="1:29" ht="30" customHeight="1">
      <c r="A359" s="181">
        <v>2</v>
      </c>
      <c r="B359" s="181">
        <v>3</v>
      </c>
      <c r="C359" s="182">
        <v>2</v>
      </c>
      <c r="D359" s="182" t="s">
        <v>279</v>
      </c>
      <c r="E359" s="182" t="s">
        <v>280</v>
      </c>
      <c r="F359" s="182" t="s">
        <v>281</v>
      </c>
      <c r="G359" s="182" t="s">
        <v>282</v>
      </c>
      <c r="H359" s="182" t="s">
        <v>282</v>
      </c>
      <c r="I359" s="182" t="s">
        <v>282</v>
      </c>
      <c r="J359" s="182" t="s">
        <v>282</v>
      </c>
      <c r="K359" s="181">
        <v>2201069</v>
      </c>
      <c r="L359" s="209">
        <v>3844006</v>
      </c>
      <c r="M359" s="204" t="s">
        <v>325</v>
      </c>
      <c r="N359" s="203">
        <v>1</v>
      </c>
      <c r="O359" s="182" t="s">
        <v>282</v>
      </c>
      <c r="P359" s="203">
        <v>230</v>
      </c>
      <c r="Q359" s="181">
        <v>2</v>
      </c>
      <c r="R359" s="182" t="s">
        <v>326</v>
      </c>
      <c r="S359" s="208" t="s">
        <v>615</v>
      </c>
      <c r="T359" s="206" t="s">
        <v>616</v>
      </c>
      <c r="U359" s="183"/>
      <c r="V359" s="184"/>
      <c r="X359" s="207" t="str">
        <f t="shared" si="10"/>
        <v>232020100300000000220106938440061810023020000</v>
      </c>
      <c r="Y359" s="288">
        <f t="shared" si="12"/>
        <v>45</v>
      </c>
      <c r="Z359" s="302"/>
      <c r="AA359" s="290"/>
      <c r="AB359"/>
    </row>
    <row r="360" spans="1:29" ht="30" customHeight="1">
      <c r="A360" s="181">
        <v>2</v>
      </c>
      <c r="B360" s="181">
        <v>3</v>
      </c>
      <c r="C360" s="182">
        <v>2</v>
      </c>
      <c r="D360" s="182" t="s">
        <v>279</v>
      </c>
      <c r="E360" s="182" t="s">
        <v>280</v>
      </c>
      <c r="F360" s="182" t="s">
        <v>281</v>
      </c>
      <c r="G360" s="182" t="s">
        <v>282</v>
      </c>
      <c r="H360" s="182" t="s">
        <v>282</v>
      </c>
      <c r="I360" s="182" t="s">
        <v>282</v>
      </c>
      <c r="J360" s="182" t="s">
        <v>282</v>
      </c>
      <c r="K360" s="181">
        <v>2201069</v>
      </c>
      <c r="L360" s="189">
        <v>3844006</v>
      </c>
      <c r="M360" s="188" t="s">
        <v>325</v>
      </c>
      <c r="N360" s="187">
        <v>3</v>
      </c>
      <c r="O360" s="182" t="s">
        <v>282</v>
      </c>
      <c r="P360" s="187">
        <v>100</v>
      </c>
      <c r="Q360" s="181">
        <v>2</v>
      </c>
      <c r="R360" s="182" t="s">
        <v>326</v>
      </c>
      <c r="S360" s="193" t="s">
        <v>615</v>
      </c>
      <c r="T360" s="191" t="s">
        <v>616</v>
      </c>
      <c r="U360" s="183"/>
      <c r="V360" s="184"/>
      <c r="X360" s="192" t="str">
        <f t="shared" si="10"/>
        <v>232020100300000000220106938440061830010020000</v>
      </c>
      <c r="Y360" s="288">
        <f t="shared" si="12"/>
        <v>45</v>
      </c>
      <c r="Z360" s="303"/>
      <c r="AA360" s="290"/>
      <c r="AB360"/>
    </row>
    <row r="361" spans="1:29" ht="30" customHeight="1">
      <c r="A361" s="181">
        <v>2</v>
      </c>
      <c r="B361" s="181">
        <v>3</v>
      </c>
      <c r="C361" s="182">
        <v>2</v>
      </c>
      <c r="D361" s="182" t="s">
        <v>279</v>
      </c>
      <c r="E361" s="182" t="s">
        <v>280</v>
      </c>
      <c r="F361" s="182" t="s">
        <v>281</v>
      </c>
      <c r="G361" s="182" t="s">
        <v>282</v>
      </c>
      <c r="H361" s="182" t="s">
        <v>282</v>
      </c>
      <c r="I361" s="182" t="s">
        <v>282</v>
      </c>
      <c r="J361" s="182" t="s">
        <v>282</v>
      </c>
      <c r="K361" s="181">
        <v>2201069</v>
      </c>
      <c r="L361" s="209">
        <v>3844011</v>
      </c>
      <c r="M361" s="204" t="s">
        <v>325</v>
      </c>
      <c r="N361" s="203">
        <v>1</v>
      </c>
      <c r="O361" s="182" t="s">
        <v>282</v>
      </c>
      <c r="P361" s="203">
        <v>230</v>
      </c>
      <c r="Q361" s="181">
        <v>2</v>
      </c>
      <c r="R361" s="182" t="s">
        <v>326</v>
      </c>
      <c r="S361" s="208" t="s">
        <v>208</v>
      </c>
      <c r="T361" s="206" t="s">
        <v>209</v>
      </c>
      <c r="U361" s="183"/>
      <c r="V361" s="184"/>
      <c r="X361" s="207" t="str">
        <f t="shared" si="10"/>
        <v>232020100300000000220106938440111810023020000</v>
      </c>
      <c r="Y361" s="288">
        <f t="shared" si="12"/>
        <v>45</v>
      </c>
      <c r="Z361" s="302">
        <v>142800</v>
      </c>
      <c r="AA361" s="290" t="s">
        <v>613</v>
      </c>
      <c r="AC361" s="293"/>
    </row>
    <row r="362" spans="1:29" ht="30" customHeight="1">
      <c r="A362" s="181">
        <v>2</v>
      </c>
      <c r="B362" s="181">
        <v>3</v>
      </c>
      <c r="C362" s="182">
        <v>2</v>
      </c>
      <c r="D362" s="182" t="s">
        <v>279</v>
      </c>
      <c r="E362" s="182" t="s">
        <v>280</v>
      </c>
      <c r="F362" s="182" t="s">
        <v>281</v>
      </c>
      <c r="G362" s="182" t="s">
        <v>282</v>
      </c>
      <c r="H362" s="182" t="s">
        <v>282</v>
      </c>
      <c r="I362" s="182" t="s">
        <v>282</v>
      </c>
      <c r="J362" s="182" t="s">
        <v>282</v>
      </c>
      <c r="K362" s="181">
        <v>2201069</v>
      </c>
      <c r="L362" s="189">
        <v>3844011</v>
      </c>
      <c r="M362" s="188" t="s">
        <v>325</v>
      </c>
      <c r="N362" s="187">
        <v>3</v>
      </c>
      <c r="O362" s="182" t="s">
        <v>282</v>
      </c>
      <c r="P362" s="187">
        <v>100</v>
      </c>
      <c r="Q362" s="181">
        <v>2</v>
      </c>
      <c r="R362" s="182" t="s">
        <v>326</v>
      </c>
      <c r="S362" s="193" t="s">
        <v>208</v>
      </c>
      <c r="T362" s="191" t="s">
        <v>209</v>
      </c>
      <c r="U362" s="183"/>
      <c r="V362" s="184"/>
      <c r="X362" s="192" t="str">
        <f t="shared" si="10"/>
        <v>232020100300000000220106938440111830010020000</v>
      </c>
      <c r="Y362" s="288">
        <f t="shared" si="12"/>
        <v>45</v>
      </c>
      <c r="Z362" s="303"/>
      <c r="AA362" s="290"/>
      <c r="AB362"/>
    </row>
    <row r="363" spans="1:29" ht="30" customHeight="1">
      <c r="A363" s="181">
        <v>2</v>
      </c>
      <c r="B363" s="181">
        <v>3</v>
      </c>
      <c r="C363" s="182">
        <v>2</v>
      </c>
      <c r="D363" s="182" t="s">
        <v>279</v>
      </c>
      <c r="E363" s="182" t="s">
        <v>280</v>
      </c>
      <c r="F363" s="182" t="s">
        <v>281</v>
      </c>
      <c r="G363" s="182" t="s">
        <v>282</v>
      </c>
      <c r="H363" s="182" t="s">
        <v>282</v>
      </c>
      <c r="I363" s="182" t="s">
        <v>282</v>
      </c>
      <c r="J363" s="182" t="s">
        <v>282</v>
      </c>
      <c r="K363" s="181">
        <v>2201069</v>
      </c>
      <c r="L363" s="209">
        <v>3692004</v>
      </c>
      <c r="M363" s="204" t="s">
        <v>325</v>
      </c>
      <c r="N363" s="203">
        <v>1</v>
      </c>
      <c r="O363" s="182" t="s">
        <v>282</v>
      </c>
      <c r="P363" s="203">
        <v>230</v>
      </c>
      <c r="Q363" s="181">
        <v>2</v>
      </c>
      <c r="R363" s="182" t="s">
        <v>326</v>
      </c>
      <c r="S363" s="208" t="s">
        <v>617</v>
      </c>
      <c r="T363" s="206" t="s">
        <v>618</v>
      </c>
      <c r="U363" s="183"/>
      <c r="V363" s="184"/>
      <c r="X363" s="207" t="str">
        <f t="shared" si="10"/>
        <v>232020100300000000220106936920041810023020000</v>
      </c>
      <c r="Y363" s="288">
        <f t="shared" si="12"/>
        <v>45</v>
      </c>
      <c r="Z363" s="302"/>
      <c r="AA363" s="290"/>
      <c r="AB363"/>
    </row>
    <row r="364" spans="1:29" ht="30" customHeight="1">
      <c r="A364" s="181">
        <v>2</v>
      </c>
      <c r="B364" s="181">
        <v>3</v>
      </c>
      <c r="C364" s="182">
        <v>2</v>
      </c>
      <c r="D364" s="182" t="s">
        <v>279</v>
      </c>
      <c r="E364" s="182" t="s">
        <v>280</v>
      </c>
      <c r="F364" s="182" t="s">
        <v>281</v>
      </c>
      <c r="G364" s="182" t="s">
        <v>282</v>
      </c>
      <c r="H364" s="182" t="s">
        <v>282</v>
      </c>
      <c r="I364" s="182" t="s">
        <v>282</v>
      </c>
      <c r="J364" s="182" t="s">
        <v>282</v>
      </c>
      <c r="K364" s="181">
        <v>2201069</v>
      </c>
      <c r="L364" s="189">
        <v>3692004</v>
      </c>
      <c r="M364" s="188" t="s">
        <v>325</v>
      </c>
      <c r="N364" s="187">
        <v>3</v>
      </c>
      <c r="O364" s="182" t="s">
        <v>282</v>
      </c>
      <c r="P364" s="187">
        <v>100</v>
      </c>
      <c r="Q364" s="181">
        <v>2</v>
      </c>
      <c r="R364" s="182" t="s">
        <v>326</v>
      </c>
      <c r="S364" s="193" t="s">
        <v>617</v>
      </c>
      <c r="T364" s="191" t="s">
        <v>618</v>
      </c>
      <c r="U364" s="183"/>
      <c r="V364" s="184"/>
      <c r="X364" s="192" t="str">
        <f t="shared" si="10"/>
        <v>232020100300000000220106936920041830010020000</v>
      </c>
      <c r="Y364" s="288">
        <f t="shared" si="12"/>
        <v>45</v>
      </c>
      <c r="Z364" s="303"/>
      <c r="AA364" s="290"/>
      <c r="AB364"/>
    </row>
    <row r="365" spans="1:29" ht="30" customHeight="1">
      <c r="A365" s="181">
        <v>2</v>
      </c>
      <c r="B365" s="181">
        <v>3</v>
      </c>
      <c r="C365" s="182">
        <v>2</v>
      </c>
      <c r="D365" s="182" t="s">
        <v>279</v>
      </c>
      <c r="E365" s="182" t="s">
        <v>280</v>
      </c>
      <c r="F365" s="182" t="s">
        <v>281</v>
      </c>
      <c r="G365" s="182" t="s">
        <v>282</v>
      </c>
      <c r="H365" s="182" t="s">
        <v>282</v>
      </c>
      <c r="I365" s="182" t="s">
        <v>282</v>
      </c>
      <c r="J365" s="182" t="s">
        <v>282</v>
      </c>
      <c r="K365" s="181">
        <v>2201069</v>
      </c>
      <c r="L365" s="209">
        <v>3699045</v>
      </c>
      <c r="M365" s="204" t="s">
        <v>325</v>
      </c>
      <c r="N365" s="203">
        <v>1</v>
      </c>
      <c r="O365" s="182" t="s">
        <v>282</v>
      </c>
      <c r="P365" s="203">
        <v>230</v>
      </c>
      <c r="Q365" s="181">
        <v>2</v>
      </c>
      <c r="R365" s="182" t="s">
        <v>326</v>
      </c>
      <c r="S365" s="208" t="s">
        <v>211</v>
      </c>
      <c r="T365" s="206" t="s">
        <v>212</v>
      </c>
      <c r="U365" s="183"/>
      <c r="V365" s="184"/>
      <c r="X365" s="207" t="str">
        <f t="shared" si="10"/>
        <v>232020100300000000220106936990451810023020000</v>
      </c>
      <c r="Y365" s="288">
        <f t="shared" si="12"/>
        <v>45</v>
      </c>
      <c r="Z365" s="302">
        <v>180880</v>
      </c>
      <c r="AA365" s="290" t="s">
        <v>613</v>
      </c>
    </row>
    <row r="366" spans="1:29" ht="30" customHeight="1">
      <c r="A366" s="181">
        <v>2</v>
      </c>
      <c r="B366" s="181">
        <v>3</v>
      </c>
      <c r="C366" s="182">
        <v>2</v>
      </c>
      <c r="D366" s="182" t="s">
        <v>279</v>
      </c>
      <c r="E366" s="182" t="s">
        <v>280</v>
      </c>
      <c r="F366" s="182" t="s">
        <v>281</v>
      </c>
      <c r="G366" s="182" t="s">
        <v>282</v>
      </c>
      <c r="H366" s="182" t="s">
        <v>282</v>
      </c>
      <c r="I366" s="182" t="s">
        <v>282</v>
      </c>
      <c r="J366" s="182" t="s">
        <v>282</v>
      </c>
      <c r="K366" s="181">
        <v>2201069</v>
      </c>
      <c r="L366" s="189">
        <v>3699045</v>
      </c>
      <c r="M366" s="188" t="s">
        <v>325</v>
      </c>
      <c r="N366" s="187">
        <v>3</v>
      </c>
      <c r="O366" s="182" t="s">
        <v>282</v>
      </c>
      <c r="P366" s="187">
        <v>100</v>
      </c>
      <c r="Q366" s="181">
        <v>2</v>
      </c>
      <c r="R366" s="182" t="s">
        <v>326</v>
      </c>
      <c r="S366" s="193" t="s">
        <v>211</v>
      </c>
      <c r="T366" s="191" t="s">
        <v>212</v>
      </c>
      <c r="U366" s="183"/>
      <c r="V366" s="184"/>
      <c r="X366" s="192" t="str">
        <f t="shared" si="10"/>
        <v>232020100300000000220106936990451830010020000</v>
      </c>
      <c r="Y366" s="288">
        <f t="shared" si="12"/>
        <v>45</v>
      </c>
      <c r="Z366" s="303"/>
      <c r="AA366" s="290"/>
      <c r="AB366"/>
    </row>
    <row r="367" spans="1:29" ht="45" customHeight="1">
      <c r="A367" s="181">
        <v>2</v>
      </c>
      <c r="B367" s="181">
        <v>3</v>
      </c>
      <c r="C367" s="182">
        <v>2</v>
      </c>
      <c r="D367" s="182" t="s">
        <v>279</v>
      </c>
      <c r="E367" s="182" t="s">
        <v>280</v>
      </c>
      <c r="F367" s="182" t="s">
        <v>281</v>
      </c>
      <c r="G367" s="182" t="s">
        <v>282</v>
      </c>
      <c r="H367" s="182" t="s">
        <v>282</v>
      </c>
      <c r="I367" s="182" t="s">
        <v>282</v>
      </c>
      <c r="J367" s="182" t="s">
        <v>282</v>
      </c>
      <c r="K367" s="181">
        <v>2201069</v>
      </c>
      <c r="L367" s="209">
        <v>3844098</v>
      </c>
      <c r="M367" s="204" t="s">
        <v>325</v>
      </c>
      <c r="N367" s="203">
        <v>1</v>
      </c>
      <c r="O367" s="182" t="s">
        <v>282</v>
      </c>
      <c r="P367" s="203">
        <v>230</v>
      </c>
      <c r="Q367" s="181">
        <v>2</v>
      </c>
      <c r="R367" s="182" t="s">
        <v>326</v>
      </c>
      <c r="S367" s="208" t="s">
        <v>214</v>
      </c>
      <c r="T367" s="206" t="s">
        <v>215</v>
      </c>
      <c r="U367" s="183"/>
      <c r="V367" s="184"/>
      <c r="X367" s="207" t="str">
        <f t="shared" si="10"/>
        <v>232020100300000000220106938440981810023020000</v>
      </c>
      <c r="Y367" s="288">
        <f t="shared" si="12"/>
        <v>45</v>
      </c>
      <c r="Z367" s="302">
        <v>890279</v>
      </c>
      <c r="AA367" s="290" t="s">
        <v>613</v>
      </c>
      <c r="AC367" s="281"/>
    </row>
    <row r="368" spans="1:29" ht="45" customHeight="1">
      <c r="A368" s="181">
        <v>2</v>
      </c>
      <c r="B368" s="181">
        <v>3</v>
      </c>
      <c r="C368" s="182">
        <v>2</v>
      </c>
      <c r="D368" s="182" t="s">
        <v>279</v>
      </c>
      <c r="E368" s="182" t="s">
        <v>280</v>
      </c>
      <c r="F368" s="182" t="s">
        <v>281</v>
      </c>
      <c r="G368" s="182" t="s">
        <v>282</v>
      </c>
      <c r="H368" s="182" t="s">
        <v>282</v>
      </c>
      <c r="I368" s="182" t="s">
        <v>282</v>
      </c>
      <c r="J368" s="182" t="s">
        <v>282</v>
      </c>
      <c r="K368" s="181">
        <v>2201069</v>
      </c>
      <c r="L368" s="189">
        <v>3844098</v>
      </c>
      <c r="M368" s="188" t="s">
        <v>325</v>
      </c>
      <c r="N368" s="187">
        <v>3</v>
      </c>
      <c r="O368" s="182" t="s">
        <v>282</v>
      </c>
      <c r="P368" s="187">
        <v>100</v>
      </c>
      <c r="Q368" s="181">
        <v>2</v>
      </c>
      <c r="R368" s="182" t="s">
        <v>326</v>
      </c>
      <c r="S368" s="193" t="s">
        <v>619</v>
      </c>
      <c r="T368" s="191" t="s">
        <v>215</v>
      </c>
      <c r="U368" s="183"/>
      <c r="V368" s="184"/>
      <c r="X368" s="192" t="str">
        <f t="shared" si="10"/>
        <v>232020100300000000220106938440981830010020000</v>
      </c>
      <c r="Y368" s="288">
        <f t="shared" si="12"/>
        <v>45</v>
      </c>
      <c r="Z368" s="303"/>
      <c r="AA368" s="290"/>
      <c r="AB368"/>
    </row>
    <row r="369" spans="1:29" ht="30" customHeight="1">
      <c r="A369" s="181">
        <v>2</v>
      </c>
      <c r="B369" s="181">
        <v>3</v>
      </c>
      <c r="C369" s="182">
        <v>2</v>
      </c>
      <c r="D369" s="182" t="s">
        <v>279</v>
      </c>
      <c r="E369" s="182" t="s">
        <v>280</v>
      </c>
      <c r="F369" s="182" t="s">
        <v>281</v>
      </c>
      <c r="G369" s="182" t="s">
        <v>282</v>
      </c>
      <c r="H369" s="182" t="s">
        <v>282</v>
      </c>
      <c r="I369" s="182" t="s">
        <v>282</v>
      </c>
      <c r="J369" s="182" t="s">
        <v>282</v>
      </c>
      <c r="K369" s="181">
        <v>2201069</v>
      </c>
      <c r="L369" s="209">
        <v>3844001</v>
      </c>
      <c r="M369" s="204" t="s">
        <v>325</v>
      </c>
      <c r="N369" s="203">
        <v>1</v>
      </c>
      <c r="O369" s="182" t="s">
        <v>282</v>
      </c>
      <c r="P369" s="203">
        <v>230</v>
      </c>
      <c r="Q369" s="181">
        <v>2</v>
      </c>
      <c r="R369" s="182" t="s">
        <v>326</v>
      </c>
      <c r="S369" s="208" t="s">
        <v>217</v>
      </c>
      <c r="T369" s="206" t="s">
        <v>218</v>
      </c>
      <c r="U369" s="183"/>
      <c r="V369" s="184"/>
      <c r="X369" s="207" t="str">
        <f t="shared" si="10"/>
        <v>232020100300000000220106938440011810023020000</v>
      </c>
      <c r="Y369" s="288">
        <f t="shared" si="12"/>
        <v>45</v>
      </c>
      <c r="Z369" s="302">
        <v>231455</v>
      </c>
      <c r="AA369" s="290" t="s">
        <v>613</v>
      </c>
      <c r="AC369" s="281"/>
    </row>
    <row r="370" spans="1:29" ht="30" customHeight="1">
      <c r="A370" s="181">
        <v>2</v>
      </c>
      <c r="B370" s="181">
        <v>3</v>
      </c>
      <c r="C370" s="182">
        <v>2</v>
      </c>
      <c r="D370" s="182" t="s">
        <v>279</v>
      </c>
      <c r="E370" s="182" t="s">
        <v>280</v>
      </c>
      <c r="F370" s="182" t="s">
        <v>281</v>
      </c>
      <c r="G370" s="182" t="s">
        <v>282</v>
      </c>
      <c r="H370" s="182" t="s">
        <v>282</v>
      </c>
      <c r="I370" s="182" t="s">
        <v>282</v>
      </c>
      <c r="J370" s="182" t="s">
        <v>282</v>
      </c>
      <c r="K370" s="181">
        <v>2201069</v>
      </c>
      <c r="L370" s="189">
        <v>3844001</v>
      </c>
      <c r="M370" s="188" t="s">
        <v>325</v>
      </c>
      <c r="N370" s="187">
        <v>3</v>
      </c>
      <c r="O370" s="182" t="s">
        <v>282</v>
      </c>
      <c r="P370" s="187">
        <v>100</v>
      </c>
      <c r="Q370" s="181">
        <v>2</v>
      </c>
      <c r="R370" s="182" t="s">
        <v>326</v>
      </c>
      <c r="S370" s="193" t="s">
        <v>217</v>
      </c>
      <c r="T370" s="191" t="s">
        <v>218</v>
      </c>
      <c r="U370" s="183"/>
      <c r="V370" s="184"/>
      <c r="X370" s="192" t="str">
        <f t="shared" si="10"/>
        <v>232020100300000000220106938440011830010020000</v>
      </c>
      <c r="Y370" s="288">
        <f t="shared" si="12"/>
        <v>45</v>
      </c>
      <c r="Z370" s="303"/>
      <c r="AA370" s="290"/>
      <c r="AB370"/>
    </row>
    <row r="371" spans="1:29" ht="45" customHeight="1">
      <c r="A371" s="181">
        <v>2</v>
      </c>
      <c r="B371" s="181">
        <v>3</v>
      </c>
      <c r="C371" s="182">
        <v>2</v>
      </c>
      <c r="D371" s="182" t="s">
        <v>279</v>
      </c>
      <c r="E371" s="182" t="s">
        <v>280</v>
      </c>
      <c r="F371" s="182" t="s">
        <v>281</v>
      </c>
      <c r="G371" s="182" t="s">
        <v>282</v>
      </c>
      <c r="H371" s="182" t="s">
        <v>282</v>
      </c>
      <c r="I371" s="182" t="s">
        <v>282</v>
      </c>
      <c r="J371" s="182" t="s">
        <v>282</v>
      </c>
      <c r="K371" s="181">
        <v>2201069</v>
      </c>
      <c r="L371" s="209">
        <v>3844019</v>
      </c>
      <c r="M371" s="204" t="s">
        <v>325</v>
      </c>
      <c r="N371" s="203">
        <v>1</v>
      </c>
      <c r="O371" s="182" t="s">
        <v>282</v>
      </c>
      <c r="P371" s="203">
        <v>230</v>
      </c>
      <c r="Q371" s="181">
        <v>2</v>
      </c>
      <c r="R371" s="182" t="s">
        <v>326</v>
      </c>
      <c r="S371" s="208" t="s">
        <v>620</v>
      </c>
      <c r="T371" s="206" t="s">
        <v>621</v>
      </c>
      <c r="U371" s="183"/>
      <c r="V371" s="184"/>
      <c r="X371" s="207" t="str">
        <f t="shared" si="10"/>
        <v>232020100300000000220106938440191810023020000</v>
      </c>
      <c r="Y371" s="288">
        <f t="shared" si="12"/>
        <v>45</v>
      </c>
      <c r="Z371" s="302"/>
      <c r="AA371" s="290"/>
      <c r="AB371"/>
    </row>
    <row r="372" spans="1:29" ht="45" customHeight="1">
      <c r="A372" s="181">
        <v>2</v>
      </c>
      <c r="B372" s="181">
        <v>3</v>
      </c>
      <c r="C372" s="182">
        <v>2</v>
      </c>
      <c r="D372" s="182" t="s">
        <v>279</v>
      </c>
      <c r="E372" s="182" t="s">
        <v>280</v>
      </c>
      <c r="F372" s="182" t="s">
        <v>281</v>
      </c>
      <c r="G372" s="182" t="s">
        <v>282</v>
      </c>
      <c r="H372" s="182" t="s">
        <v>282</v>
      </c>
      <c r="I372" s="182" t="s">
        <v>282</v>
      </c>
      <c r="J372" s="182" t="s">
        <v>282</v>
      </c>
      <c r="K372" s="181">
        <v>2201069</v>
      </c>
      <c r="L372" s="189">
        <v>3844019</v>
      </c>
      <c r="M372" s="188" t="s">
        <v>325</v>
      </c>
      <c r="N372" s="187">
        <v>3</v>
      </c>
      <c r="O372" s="182" t="s">
        <v>282</v>
      </c>
      <c r="P372" s="187">
        <v>100</v>
      </c>
      <c r="Q372" s="181">
        <v>2</v>
      </c>
      <c r="R372" s="182" t="s">
        <v>326</v>
      </c>
      <c r="S372" s="193" t="s">
        <v>620</v>
      </c>
      <c r="T372" s="191" t="s">
        <v>621</v>
      </c>
      <c r="U372" s="183"/>
      <c r="V372" s="184"/>
      <c r="X372" s="192" t="str">
        <f t="shared" si="10"/>
        <v>232020100300000000220106938440191830010020000</v>
      </c>
      <c r="Y372" s="288">
        <f t="shared" si="12"/>
        <v>45</v>
      </c>
      <c r="Z372" s="303"/>
      <c r="AA372" s="290"/>
      <c r="AB372"/>
    </row>
    <row r="373" spans="1:29" ht="45" customHeight="1">
      <c r="A373" s="181">
        <v>2</v>
      </c>
      <c r="B373" s="181">
        <v>3</v>
      </c>
      <c r="C373" s="182">
        <v>2</v>
      </c>
      <c r="D373" s="182" t="s">
        <v>279</v>
      </c>
      <c r="E373" s="182" t="s">
        <v>280</v>
      </c>
      <c r="F373" s="182" t="s">
        <v>281</v>
      </c>
      <c r="G373" s="182" t="s">
        <v>282</v>
      </c>
      <c r="H373" s="182" t="s">
        <v>282</v>
      </c>
      <c r="I373" s="182" t="s">
        <v>282</v>
      </c>
      <c r="J373" s="182" t="s">
        <v>282</v>
      </c>
      <c r="K373" s="181">
        <v>2201069</v>
      </c>
      <c r="L373" s="209">
        <v>3844016</v>
      </c>
      <c r="M373" s="204" t="s">
        <v>325</v>
      </c>
      <c r="N373" s="203">
        <v>1</v>
      </c>
      <c r="O373" s="182" t="s">
        <v>282</v>
      </c>
      <c r="P373" s="203">
        <v>230</v>
      </c>
      <c r="Q373" s="181">
        <v>2</v>
      </c>
      <c r="R373" s="182" t="s">
        <v>326</v>
      </c>
      <c r="S373" s="208" t="s">
        <v>622</v>
      </c>
      <c r="T373" s="206" t="s">
        <v>623</v>
      </c>
      <c r="U373" s="183"/>
      <c r="V373" s="184"/>
      <c r="X373" s="207" t="str">
        <f t="shared" si="10"/>
        <v>232020100300000000220106938440161810023020000</v>
      </c>
      <c r="Y373" s="288">
        <f t="shared" si="12"/>
        <v>45</v>
      </c>
      <c r="Z373" s="302"/>
      <c r="AA373" s="290"/>
      <c r="AB373"/>
    </row>
    <row r="374" spans="1:29" ht="45" customHeight="1">
      <c r="A374" s="181">
        <v>2</v>
      </c>
      <c r="B374" s="181">
        <v>3</v>
      </c>
      <c r="C374" s="182">
        <v>2</v>
      </c>
      <c r="D374" s="182" t="s">
        <v>279</v>
      </c>
      <c r="E374" s="182" t="s">
        <v>280</v>
      </c>
      <c r="F374" s="182" t="s">
        <v>281</v>
      </c>
      <c r="G374" s="182" t="s">
        <v>282</v>
      </c>
      <c r="H374" s="182" t="s">
        <v>282</v>
      </c>
      <c r="I374" s="182" t="s">
        <v>282</v>
      </c>
      <c r="J374" s="182" t="s">
        <v>282</v>
      </c>
      <c r="K374" s="181">
        <v>2201069</v>
      </c>
      <c r="L374" s="189">
        <v>3844016</v>
      </c>
      <c r="M374" s="188" t="s">
        <v>325</v>
      </c>
      <c r="N374" s="187">
        <v>3</v>
      </c>
      <c r="O374" s="182" t="s">
        <v>282</v>
      </c>
      <c r="P374" s="187">
        <v>100</v>
      </c>
      <c r="Q374" s="181">
        <v>2</v>
      </c>
      <c r="R374" s="182" t="s">
        <v>326</v>
      </c>
      <c r="S374" s="193" t="s">
        <v>622</v>
      </c>
      <c r="T374" s="191" t="s">
        <v>623</v>
      </c>
      <c r="U374" s="183"/>
      <c r="V374" s="184"/>
      <c r="X374" s="192" t="str">
        <f t="shared" si="10"/>
        <v>232020100300000000220106938440161830010020000</v>
      </c>
      <c r="Y374" s="288">
        <f t="shared" si="12"/>
        <v>45</v>
      </c>
      <c r="Z374" s="303"/>
      <c r="AA374" s="290"/>
      <c r="AB374"/>
    </row>
    <row r="375" spans="1:29" ht="45" customHeight="1">
      <c r="A375" s="181">
        <v>2</v>
      </c>
      <c r="B375" s="181">
        <v>3</v>
      </c>
      <c r="C375" s="182">
        <v>2</v>
      </c>
      <c r="D375" s="182" t="s">
        <v>279</v>
      </c>
      <c r="E375" s="182" t="s">
        <v>280</v>
      </c>
      <c r="F375" s="182" t="s">
        <v>281</v>
      </c>
      <c r="G375" s="182" t="s">
        <v>282</v>
      </c>
      <c r="H375" s="182" t="s">
        <v>282</v>
      </c>
      <c r="I375" s="182" t="s">
        <v>282</v>
      </c>
      <c r="J375" s="182" t="s">
        <v>282</v>
      </c>
      <c r="K375" s="181">
        <v>2201069</v>
      </c>
      <c r="L375" s="209">
        <v>3844022</v>
      </c>
      <c r="M375" s="204" t="s">
        <v>325</v>
      </c>
      <c r="N375" s="203">
        <v>1</v>
      </c>
      <c r="O375" s="182" t="s">
        <v>282</v>
      </c>
      <c r="P375" s="203">
        <v>230</v>
      </c>
      <c r="Q375" s="181">
        <v>2</v>
      </c>
      <c r="R375" s="182" t="s">
        <v>326</v>
      </c>
      <c r="S375" s="208" t="s">
        <v>624</v>
      </c>
      <c r="T375" s="206" t="s">
        <v>625</v>
      </c>
      <c r="U375" s="183"/>
      <c r="V375" s="184"/>
      <c r="X375" s="207" t="str">
        <f t="shared" si="10"/>
        <v>232020100300000000220106938440221810023020000</v>
      </c>
      <c r="Y375" s="288">
        <f t="shared" si="12"/>
        <v>45</v>
      </c>
      <c r="Z375" s="302"/>
      <c r="AA375" s="290"/>
      <c r="AB375"/>
    </row>
    <row r="376" spans="1:29" ht="45" customHeight="1">
      <c r="A376" s="181">
        <v>2</v>
      </c>
      <c r="B376" s="181">
        <v>3</v>
      </c>
      <c r="C376" s="182">
        <v>2</v>
      </c>
      <c r="D376" s="182" t="s">
        <v>279</v>
      </c>
      <c r="E376" s="182" t="s">
        <v>280</v>
      </c>
      <c r="F376" s="182" t="s">
        <v>281</v>
      </c>
      <c r="G376" s="182" t="s">
        <v>282</v>
      </c>
      <c r="H376" s="182" t="s">
        <v>282</v>
      </c>
      <c r="I376" s="182" t="s">
        <v>282</v>
      </c>
      <c r="J376" s="182" t="s">
        <v>282</v>
      </c>
      <c r="K376" s="181">
        <v>2201069</v>
      </c>
      <c r="L376" s="189">
        <v>3844022</v>
      </c>
      <c r="M376" s="188" t="s">
        <v>325</v>
      </c>
      <c r="N376" s="187">
        <v>3</v>
      </c>
      <c r="O376" s="182" t="s">
        <v>282</v>
      </c>
      <c r="P376" s="187">
        <v>100</v>
      </c>
      <c r="Q376" s="181">
        <v>2</v>
      </c>
      <c r="R376" s="182" t="s">
        <v>326</v>
      </c>
      <c r="S376" s="193" t="s">
        <v>624</v>
      </c>
      <c r="T376" s="191" t="s">
        <v>625</v>
      </c>
      <c r="U376" s="183"/>
      <c r="V376" s="184"/>
      <c r="X376" s="192" t="str">
        <f t="shared" si="10"/>
        <v>232020100300000000220106938440221830010020000</v>
      </c>
      <c r="Y376" s="288">
        <f t="shared" si="12"/>
        <v>45</v>
      </c>
      <c r="Z376" s="303"/>
      <c r="AA376" s="290"/>
      <c r="AB376"/>
    </row>
    <row r="377" spans="1:29" ht="30" customHeight="1">
      <c r="A377" s="181">
        <v>2</v>
      </c>
      <c r="B377" s="181">
        <v>3</v>
      </c>
      <c r="C377" s="182">
        <v>2</v>
      </c>
      <c r="D377" s="182" t="s">
        <v>279</v>
      </c>
      <c r="E377" s="182" t="s">
        <v>280</v>
      </c>
      <c r="F377" s="182" t="s">
        <v>281</v>
      </c>
      <c r="G377" s="182" t="s">
        <v>282</v>
      </c>
      <c r="H377" s="182" t="s">
        <v>282</v>
      </c>
      <c r="I377" s="182" t="s">
        <v>282</v>
      </c>
      <c r="J377" s="182" t="s">
        <v>282</v>
      </c>
      <c r="K377" s="181">
        <v>2201069</v>
      </c>
      <c r="L377" s="209">
        <v>3843001</v>
      </c>
      <c r="M377" s="204" t="s">
        <v>325</v>
      </c>
      <c r="N377" s="203">
        <v>1</v>
      </c>
      <c r="O377" s="182" t="s">
        <v>282</v>
      </c>
      <c r="P377" s="203">
        <v>230</v>
      </c>
      <c r="Q377" s="181">
        <v>2</v>
      </c>
      <c r="R377" s="182" t="s">
        <v>326</v>
      </c>
      <c r="S377" s="208" t="s">
        <v>626</v>
      </c>
      <c r="T377" s="206" t="s">
        <v>627</v>
      </c>
      <c r="U377" s="183"/>
      <c r="V377" s="184"/>
      <c r="X377" s="207" t="str">
        <f t="shared" si="10"/>
        <v>232020100300000000220106938430011810023020000</v>
      </c>
      <c r="Y377" s="288">
        <f t="shared" si="12"/>
        <v>45</v>
      </c>
      <c r="Z377" s="302"/>
      <c r="AA377" s="290"/>
      <c r="AB377"/>
    </row>
    <row r="378" spans="1:29" ht="30" customHeight="1">
      <c r="A378" s="181">
        <v>2</v>
      </c>
      <c r="B378" s="181">
        <v>3</v>
      </c>
      <c r="C378" s="182">
        <v>2</v>
      </c>
      <c r="D378" s="182" t="s">
        <v>279</v>
      </c>
      <c r="E378" s="182" t="s">
        <v>280</v>
      </c>
      <c r="F378" s="182" t="s">
        <v>281</v>
      </c>
      <c r="G378" s="182" t="s">
        <v>282</v>
      </c>
      <c r="H378" s="182" t="s">
        <v>282</v>
      </c>
      <c r="I378" s="182" t="s">
        <v>282</v>
      </c>
      <c r="J378" s="182" t="s">
        <v>282</v>
      </c>
      <c r="K378" s="181">
        <v>2201069</v>
      </c>
      <c r="L378" s="189">
        <v>3843001</v>
      </c>
      <c r="M378" s="188" t="s">
        <v>325</v>
      </c>
      <c r="N378" s="187">
        <v>3</v>
      </c>
      <c r="O378" s="182" t="s">
        <v>282</v>
      </c>
      <c r="P378" s="187">
        <v>100</v>
      </c>
      <c r="Q378" s="181">
        <v>2</v>
      </c>
      <c r="R378" s="182" t="s">
        <v>326</v>
      </c>
      <c r="S378" s="193" t="s">
        <v>626</v>
      </c>
      <c r="T378" s="191" t="s">
        <v>627</v>
      </c>
      <c r="U378" s="183"/>
      <c r="V378" s="184"/>
      <c r="X378" s="192" t="str">
        <f t="shared" si="10"/>
        <v>232020100300000000220106938430011830010020000</v>
      </c>
      <c r="Y378" s="288">
        <f t="shared" si="12"/>
        <v>45</v>
      </c>
      <c r="Z378" s="303"/>
      <c r="AA378" s="290"/>
      <c r="AB378"/>
    </row>
    <row r="379" spans="1:29" ht="30" customHeight="1">
      <c r="A379" s="181">
        <v>2</v>
      </c>
      <c r="B379" s="181">
        <v>3</v>
      </c>
      <c r="C379" s="182">
        <v>2</v>
      </c>
      <c r="D379" s="182" t="s">
        <v>279</v>
      </c>
      <c r="E379" s="182" t="s">
        <v>280</v>
      </c>
      <c r="F379" s="182" t="s">
        <v>281</v>
      </c>
      <c r="G379" s="182" t="s">
        <v>282</v>
      </c>
      <c r="H379" s="182" t="s">
        <v>282</v>
      </c>
      <c r="I379" s="182" t="s">
        <v>282</v>
      </c>
      <c r="J379" s="182" t="s">
        <v>282</v>
      </c>
      <c r="K379" s="181">
        <v>2201069</v>
      </c>
      <c r="L379" s="209">
        <v>3815006</v>
      </c>
      <c r="M379" s="204" t="s">
        <v>325</v>
      </c>
      <c r="N379" s="203">
        <v>1</v>
      </c>
      <c r="O379" s="182" t="s">
        <v>282</v>
      </c>
      <c r="P379" s="203">
        <v>230</v>
      </c>
      <c r="Q379" s="181">
        <v>2</v>
      </c>
      <c r="R379" s="182" t="s">
        <v>326</v>
      </c>
      <c r="S379" s="208" t="s">
        <v>628</v>
      </c>
      <c r="T379" s="206" t="s">
        <v>629</v>
      </c>
      <c r="U379" s="183"/>
      <c r="V379" s="184"/>
      <c r="X379" s="207" t="str">
        <f t="shared" si="10"/>
        <v>232020100300000000220106938150061810023020000</v>
      </c>
      <c r="Y379" s="288">
        <f t="shared" ref="Y379:Y410" si="13">+LEN(X379)</f>
        <v>45</v>
      </c>
      <c r="Z379" s="302"/>
      <c r="AA379" s="290"/>
      <c r="AB379"/>
    </row>
    <row r="380" spans="1:29" ht="30" customHeight="1">
      <c r="A380" s="181">
        <v>2</v>
      </c>
      <c r="B380" s="181">
        <v>3</v>
      </c>
      <c r="C380" s="182">
        <v>2</v>
      </c>
      <c r="D380" s="182" t="s">
        <v>279</v>
      </c>
      <c r="E380" s="182" t="s">
        <v>280</v>
      </c>
      <c r="F380" s="182" t="s">
        <v>281</v>
      </c>
      <c r="G380" s="182" t="s">
        <v>282</v>
      </c>
      <c r="H380" s="182" t="s">
        <v>282</v>
      </c>
      <c r="I380" s="182" t="s">
        <v>282</v>
      </c>
      <c r="J380" s="182" t="s">
        <v>282</v>
      </c>
      <c r="K380" s="181">
        <v>2201069</v>
      </c>
      <c r="L380" s="189">
        <v>3815006</v>
      </c>
      <c r="M380" s="188" t="s">
        <v>325</v>
      </c>
      <c r="N380" s="187">
        <v>3</v>
      </c>
      <c r="O380" s="182" t="s">
        <v>282</v>
      </c>
      <c r="P380" s="187">
        <v>100</v>
      </c>
      <c r="Q380" s="181">
        <v>2</v>
      </c>
      <c r="R380" s="182" t="s">
        <v>326</v>
      </c>
      <c r="S380" s="193" t="s">
        <v>628</v>
      </c>
      <c r="T380" s="191" t="s">
        <v>629</v>
      </c>
      <c r="U380" s="183"/>
      <c r="V380" s="184"/>
      <c r="X380" s="192" t="str">
        <f t="shared" si="10"/>
        <v>232020100300000000220106938150061830010020000</v>
      </c>
      <c r="Y380" s="288">
        <f t="shared" si="13"/>
        <v>45</v>
      </c>
      <c r="Z380" s="303"/>
      <c r="AA380" s="290"/>
      <c r="AB380"/>
    </row>
    <row r="381" spans="1:29" ht="15" customHeight="1">
      <c r="A381" s="181">
        <v>2</v>
      </c>
      <c r="B381" s="181">
        <v>3</v>
      </c>
      <c r="C381" s="182">
        <v>2</v>
      </c>
      <c r="D381" s="182" t="s">
        <v>279</v>
      </c>
      <c r="E381" s="182" t="s">
        <v>280</v>
      </c>
      <c r="F381" s="182" t="s">
        <v>334</v>
      </c>
      <c r="G381" s="182" t="s">
        <v>282</v>
      </c>
      <c r="H381" s="182" t="s">
        <v>282</v>
      </c>
      <c r="I381" s="182" t="s">
        <v>282</v>
      </c>
      <c r="J381" s="182" t="s">
        <v>282</v>
      </c>
      <c r="K381" s="181">
        <v>2201069</v>
      </c>
      <c r="L381" s="209">
        <v>4392202</v>
      </c>
      <c r="M381" s="204" t="s">
        <v>325</v>
      </c>
      <c r="N381" s="203">
        <v>1</v>
      </c>
      <c r="O381" s="182" t="s">
        <v>282</v>
      </c>
      <c r="P381" s="203">
        <v>230</v>
      </c>
      <c r="Q381" s="181">
        <v>2</v>
      </c>
      <c r="R381" s="182" t="s">
        <v>326</v>
      </c>
      <c r="S381" s="208" t="s">
        <v>220</v>
      </c>
      <c r="T381" s="206" t="s">
        <v>221</v>
      </c>
      <c r="U381" s="183"/>
      <c r="V381" s="184"/>
      <c r="X381" s="207" t="str">
        <f t="shared" si="10"/>
        <v>232020100400000000220106943922021810023020000</v>
      </c>
      <c r="Y381" s="288">
        <f t="shared" si="13"/>
        <v>45</v>
      </c>
      <c r="Z381" s="302">
        <v>261800</v>
      </c>
      <c r="AA381" s="290" t="s">
        <v>613</v>
      </c>
      <c r="AC381" s="281"/>
    </row>
    <row r="382" spans="1:29" ht="15" customHeight="1">
      <c r="A382" s="181">
        <v>2</v>
      </c>
      <c r="B382" s="181">
        <v>3</v>
      </c>
      <c r="C382" s="182">
        <v>2</v>
      </c>
      <c r="D382" s="182" t="s">
        <v>279</v>
      </c>
      <c r="E382" s="182" t="s">
        <v>280</v>
      </c>
      <c r="F382" s="182" t="s">
        <v>334</v>
      </c>
      <c r="G382" s="182" t="s">
        <v>282</v>
      </c>
      <c r="H382" s="182" t="s">
        <v>282</v>
      </c>
      <c r="I382" s="182" t="s">
        <v>282</v>
      </c>
      <c r="J382" s="182" t="s">
        <v>282</v>
      </c>
      <c r="K382" s="181">
        <v>2201069</v>
      </c>
      <c r="L382" s="189">
        <v>4392202</v>
      </c>
      <c r="M382" s="188" t="s">
        <v>325</v>
      </c>
      <c r="N382" s="187">
        <v>3</v>
      </c>
      <c r="O382" s="182" t="s">
        <v>282</v>
      </c>
      <c r="P382" s="187">
        <v>100</v>
      </c>
      <c r="Q382" s="181">
        <v>2</v>
      </c>
      <c r="R382" s="182" t="s">
        <v>326</v>
      </c>
      <c r="S382" s="193" t="s">
        <v>220</v>
      </c>
      <c r="T382" s="191" t="s">
        <v>221</v>
      </c>
      <c r="U382" s="183"/>
      <c r="V382" s="184"/>
      <c r="X382" s="192" t="str">
        <f t="shared" si="10"/>
        <v>232020100400000000220106943922021830010020000</v>
      </c>
      <c r="Y382" s="288">
        <f t="shared" si="13"/>
        <v>45</v>
      </c>
      <c r="Z382" s="303"/>
      <c r="AA382" s="290"/>
      <c r="AB382"/>
    </row>
    <row r="383" spans="1:29" ht="30" customHeight="1">
      <c r="A383" s="181">
        <v>2</v>
      </c>
      <c r="B383" s="181">
        <v>3</v>
      </c>
      <c r="C383" s="182">
        <v>2</v>
      </c>
      <c r="D383" s="182" t="s">
        <v>279</v>
      </c>
      <c r="E383" s="182" t="s">
        <v>280</v>
      </c>
      <c r="F383" s="182" t="s">
        <v>334</v>
      </c>
      <c r="G383" s="182" t="s">
        <v>282</v>
      </c>
      <c r="H383" s="182" t="s">
        <v>282</v>
      </c>
      <c r="I383" s="182" t="s">
        <v>282</v>
      </c>
      <c r="J383" s="182" t="s">
        <v>282</v>
      </c>
      <c r="K383" s="181">
        <v>2201069</v>
      </c>
      <c r="L383" s="209">
        <v>4993007</v>
      </c>
      <c r="M383" s="204" t="s">
        <v>325</v>
      </c>
      <c r="N383" s="203">
        <v>1</v>
      </c>
      <c r="O383" s="182" t="s">
        <v>282</v>
      </c>
      <c r="P383" s="203">
        <v>230</v>
      </c>
      <c r="Q383" s="181">
        <v>2</v>
      </c>
      <c r="R383" s="182" t="s">
        <v>326</v>
      </c>
      <c r="S383" s="208" t="s">
        <v>630</v>
      </c>
      <c r="T383" s="206" t="s">
        <v>631</v>
      </c>
      <c r="U383" s="183"/>
      <c r="V383" s="184"/>
      <c r="X383" s="207" t="str">
        <f t="shared" si="10"/>
        <v>232020100400000000220106949930071810023020000</v>
      </c>
      <c r="Y383" s="288">
        <f t="shared" si="13"/>
        <v>45</v>
      </c>
      <c r="Z383" s="302"/>
      <c r="AA383" s="290"/>
      <c r="AB383"/>
    </row>
    <row r="384" spans="1:29" ht="30" customHeight="1">
      <c r="A384" s="181">
        <v>2</v>
      </c>
      <c r="B384" s="181">
        <v>3</v>
      </c>
      <c r="C384" s="182">
        <v>2</v>
      </c>
      <c r="D384" s="182" t="s">
        <v>279</v>
      </c>
      <c r="E384" s="182" t="s">
        <v>280</v>
      </c>
      <c r="F384" s="182" t="s">
        <v>334</v>
      </c>
      <c r="G384" s="182" t="s">
        <v>282</v>
      </c>
      <c r="H384" s="182" t="s">
        <v>282</v>
      </c>
      <c r="I384" s="182" t="s">
        <v>282</v>
      </c>
      <c r="J384" s="182" t="s">
        <v>282</v>
      </c>
      <c r="K384" s="181">
        <v>2201069</v>
      </c>
      <c r="L384" s="189">
        <v>4993007</v>
      </c>
      <c r="M384" s="188" t="s">
        <v>325</v>
      </c>
      <c r="N384" s="187">
        <v>3</v>
      </c>
      <c r="O384" s="182" t="s">
        <v>282</v>
      </c>
      <c r="P384" s="187">
        <v>100</v>
      </c>
      <c r="Q384" s="181">
        <v>2</v>
      </c>
      <c r="R384" s="182" t="s">
        <v>326</v>
      </c>
      <c r="S384" s="193" t="s">
        <v>630</v>
      </c>
      <c r="T384" s="191" t="s">
        <v>631</v>
      </c>
      <c r="U384" s="183"/>
      <c r="V384" s="184"/>
      <c r="X384" s="192" t="str">
        <f t="shared" si="10"/>
        <v>232020100400000000220106949930071830010020000</v>
      </c>
      <c r="Y384" s="288">
        <f t="shared" si="13"/>
        <v>45</v>
      </c>
      <c r="Z384" s="303"/>
      <c r="AA384" s="290"/>
      <c r="AB384"/>
    </row>
    <row r="385" spans="1:28" ht="30" customHeight="1">
      <c r="A385" s="181">
        <v>2</v>
      </c>
      <c r="B385" s="181">
        <v>3</v>
      </c>
      <c r="C385" s="182">
        <v>2</v>
      </c>
      <c r="D385" s="182" t="s">
        <v>279</v>
      </c>
      <c r="E385" s="182" t="s">
        <v>280</v>
      </c>
      <c r="F385" s="182" t="s">
        <v>334</v>
      </c>
      <c r="G385" s="182" t="s">
        <v>282</v>
      </c>
      <c r="H385" s="182" t="s">
        <v>282</v>
      </c>
      <c r="I385" s="182" t="s">
        <v>282</v>
      </c>
      <c r="J385" s="182" t="s">
        <v>282</v>
      </c>
      <c r="K385" s="181">
        <v>2201069</v>
      </c>
      <c r="L385" s="209">
        <v>4843003</v>
      </c>
      <c r="M385" s="204" t="s">
        <v>325</v>
      </c>
      <c r="N385" s="203">
        <v>1</v>
      </c>
      <c r="O385" s="182" t="s">
        <v>282</v>
      </c>
      <c r="P385" s="203">
        <v>230</v>
      </c>
      <c r="Q385" s="181">
        <v>2</v>
      </c>
      <c r="R385" s="182" t="s">
        <v>326</v>
      </c>
      <c r="S385" s="208" t="s">
        <v>632</v>
      </c>
      <c r="T385" s="206" t="s">
        <v>633</v>
      </c>
      <c r="U385" s="183"/>
      <c r="V385" s="184"/>
      <c r="X385" s="207" t="str">
        <f t="shared" si="10"/>
        <v>232020100400000000220106948430031810023020000</v>
      </c>
      <c r="Y385" s="288">
        <f t="shared" si="13"/>
        <v>45</v>
      </c>
      <c r="Z385" s="302"/>
      <c r="AA385" s="290"/>
      <c r="AB385"/>
    </row>
    <row r="386" spans="1:28" ht="30" customHeight="1">
      <c r="A386" s="181">
        <v>2</v>
      </c>
      <c r="B386" s="181">
        <v>3</v>
      </c>
      <c r="C386" s="182">
        <v>2</v>
      </c>
      <c r="D386" s="182" t="s">
        <v>279</v>
      </c>
      <c r="E386" s="182" t="s">
        <v>280</v>
      </c>
      <c r="F386" s="182" t="s">
        <v>334</v>
      </c>
      <c r="G386" s="182" t="s">
        <v>282</v>
      </c>
      <c r="H386" s="182" t="s">
        <v>282</v>
      </c>
      <c r="I386" s="182" t="s">
        <v>282</v>
      </c>
      <c r="J386" s="182" t="s">
        <v>282</v>
      </c>
      <c r="K386" s="181">
        <v>2201069</v>
      </c>
      <c r="L386" s="189">
        <v>4843003</v>
      </c>
      <c r="M386" s="188" t="s">
        <v>325</v>
      </c>
      <c r="N386" s="187">
        <v>3</v>
      </c>
      <c r="O386" s="182" t="s">
        <v>282</v>
      </c>
      <c r="P386" s="187">
        <v>100</v>
      </c>
      <c r="Q386" s="181">
        <v>2</v>
      </c>
      <c r="R386" s="182" t="s">
        <v>326</v>
      </c>
      <c r="S386" s="193" t="s">
        <v>632</v>
      </c>
      <c r="T386" s="191" t="s">
        <v>633</v>
      </c>
      <c r="U386" s="183"/>
      <c r="V386" s="184"/>
      <c r="X386" s="192" t="str">
        <f t="shared" si="10"/>
        <v>232020100400000000220106948430031830010020000</v>
      </c>
      <c r="Y386" s="288">
        <f t="shared" si="13"/>
        <v>45</v>
      </c>
      <c r="Z386" s="303"/>
      <c r="AA386" s="290"/>
      <c r="AB386"/>
    </row>
    <row r="387" spans="1:28" ht="60" customHeight="1">
      <c r="A387" s="181">
        <v>2</v>
      </c>
      <c r="B387" s="181">
        <v>3</v>
      </c>
      <c r="C387" s="182">
        <v>2</v>
      </c>
      <c r="D387" s="182" t="s">
        <v>279</v>
      </c>
      <c r="E387" s="182" t="s">
        <v>280</v>
      </c>
      <c r="F387" s="182" t="s">
        <v>375</v>
      </c>
      <c r="G387" s="182" t="s">
        <v>282</v>
      </c>
      <c r="H387" s="182" t="s">
        <v>282</v>
      </c>
      <c r="I387" s="182" t="s">
        <v>282</v>
      </c>
      <c r="J387" s="182" t="s">
        <v>282</v>
      </c>
      <c r="K387" s="181">
        <v>2201069</v>
      </c>
      <c r="L387" s="209">
        <v>2723002</v>
      </c>
      <c r="M387" s="204" t="s">
        <v>325</v>
      </c>
      <c r="N387" s="203">
        <v>1</v>
      </c>
      <c r="O387" s="182" t="s">
        <v>282</v>
      </c>
      <c r="P387" s="203">
        <v>230</v>
      </c>
      <c r="Q387" s="181">
        <v>2</v>
      </c>
      <c r="R387" s="182" t="s">
        <v>326</v>
      </c>
      <c r="S387" s="208" t="s">
        <v>634</v>
      </c>
      <c r="T387" s="206" t="s">
        <v>635</v>
      </c>
      <c r="U387" s="183"/>
      <c r="V387" s="184"/>
      <c r="X387" s="207" t="str">
        <f t="shared" si="10"/>
        <v>232020100200000000220106927230021810023020000</v>
      </c>
      <c r="Y387" s="288">
        <f t="shared" si="13"/>
        <v>45</v>
      </c>
      <c r="Z387" s="302"/>
      <c r="AA387" s="290"/>
      <c r="AB387"/>
    </row>
    <row r="388" spans="1:28" ht="60" customHeight="1">
      <c r="A388" s="181">
        <v>2</v>
      </c>
      <c r="B388" s="181">
        <v>3</v>
      </c>
      <c r="C388" s="182">
        <v>2</v>
      </c>
      <c r="D388" s="182" t="s">
        <v>279</v>
      </c>
      <c r="E388" s="182" t="s">
        <v>280</v>
      </c>
      <c r="F388" s="182" t="s">
        <v>375</v>
      </c>
      <c r="G388" s="182" t="s">
        <v>282</v>
      </c>
      <c r="H388" s="182" t="s">
        <v>282</v>
      </c>
      <c r="I388" s="182" t="s">
        <v>282</v>
      </c>
      <c r="J388" s="182" t="s">
        <v>282</v>
      </c>
      <c r="K388" s="181">
        <v>2201069</v>
      </c>
      <c r="L388" s="189">
        <v>2723002</v>
      </c>
      <c r="M388" s="188" t="s">
        <v>325</v>
      </c>
      <c r="N388" s="187">
        <v>3</v>
      </c>
      <c r="O388" s="182" t="s">
        <v>282</v>
      </c>
      <c r="P388" s="187">
        <v>100</v>
      </c>
      <c r="Q388" s="181">
        <v>2</v>
      </c>
      <c r="R388" s="182" t="s">
        <v>326</v>
      </c>
      <c r="S388" s="193" t="s">
        <v>634</v>
      </c>
      <c r="T388" s="191" t="s">
        <v>635</v>
      </c>
      <c r="U388" s="183"/>
      <c r="V388" s="184"/>
      <c r="X388" s="192" t="str">
        <f t="shared" si="10"/>
        <v>232020100200000000220106927230021830010020000</v>
      </c>
      <c r="Y388" s="288">
        <f t="shared" si="13"/>
        <v>45</v>
      </c>
      <c r="Z388" s="303"/>
      <c r="AA388" s="290"/>
      <c r="AB388"/>
    </row>
    <row r="389" spans="1:28" ht="30" customHeight="1">
      <c r="A389" s="181">
        <v>2</v>
      </c>
      <c r="B389" s="181">
        <v>3</v>
      </c>
      <c r="C389" s="182">
        <v>2</v>
      </c>
      <c r="D389" s="182" t="s">
        <v>279</v>
      </c>
      <c r="E389" s="182" t="s">
        <v>280</v>
      </c>
      <c r="F389" s="182" t="s">
        <v>375</v>
      </c>
      <c r="G389" s="182" t="s">
        <v>282</v>
      </c>
      <c r="H389" s="182" t="s">
        <v>282</v>
      </c>
      <c r="I389" s="182" t="s">
        <v>282</v>
      </c>
      <c r="J389" s="182" t="s">
        <v>282</v>
      </c>
      <c r="K389" s="181">
        <v>2201069</v>
      </c>
      <c r="L389" s="209">
        <v>2732099</v>
      </c>
      <c r="M389" s="204" t="s">
        <v>325</v>
      </c>
      <c r="N389" s="203">
        <v>1</v>
      </c>
      <c r="O389" s="182" t="s">
        <v>282</v>
      </c>
      <c r="P389" s="203">
        <v>230</v>
      </c>
      <c r="Q389" s="181">
        <v>2</v>
      </c>
      <c r="R389" s="182" t="s">
        <v>326</v>
      </c>
      <c r="S389" s="208" t="s">
        <v>636</v>
      </c>
      <c r="T389" s="206" t="s">
        <v>637</v>
      </c>
      <c r="U389" s="183"/>
      <c r="V389" s="184"/>
      <c r="X389" s="207" t="str">
        <f t="shared" si="10"/>
        <v>232020100200000000220106927320991810023020000</v>
      </c>
      <c r="Y389" s="288">
        <f t="shared" si="13"/>
        <v>45</v>
      </c>
      <c r="Z389" s="302"/>
      <c r="AA389" s="290"/>
      <c r="AB389"/>
    </row>
    <row r="390" spans="1:28" ht="30" customHeight="1">
      <c r="A390" s="181">
        <v>2</v>
      </c>
      <c r="B390" s="181">
        <v>3</v>
      </c>
      <c r="C390" s="182">
        <v>2</v>
      </c>
      <c r="D390" s="182" t="s">
        <v>279</v>
      </c>
      <c r="E390" s="182" t="s">
        <v>280</v>
      </c>
      <c r="F390" s="182" t="s">
        <v>375</v>
      </c>
      <c r="G390" s="182" t="s">
        <v>282</v>
      </c>
      <c r="H390" s="182" t="s">
        <v>282</v>
      </c>
      <c r="I390" s="182" t="s">
        <v>282</v>
      </c>
      <c r="J390" s="182" t="s">
        <v>282</v>
      </c>
      <c r="K390" s="181">
        <v>2201069</v>
      </c>
      <c r="L390" s="189">
        <v>2732099</v>
      </c>
      <c r="M390" s="188" t="s">
        <v>325</v>
      </c>
      <c r="N390" s="187">
        <v>3</v>
      </c>
      <c r="O390" s="182" t="s">
        <v>282</v>
      </c>
      <c r="P390" s="187">
        <v>100</v>
      </c>
      <c r="Q390" s="181">
        <v>2</v>
      </c>
      <c r="R390" s="182" t="s">
        <v>326</v>
      </c>
      <c r="S390" s="193" t="s">
        <v>636</v>
      </c>
      <c r="T390" s="191" t="s">
        <v>637</v>
      </c>
      <c r="U390" s="183"/>
      <c r="V390" s="184"/>
      <c r="X390" s="192" t="str">
        <f t="shared" si="10"/>
        <v>232020100200000000220106927320991830010020000</v>
      </c>
      <c r="Y390" s="288">
        <f t="shared" si="13"/>
        <v>45</v>
      </c>
      <c r="Z390" s="303"/>
      <c r="AA390" s="290"/>
      <c r="AB390"/>
    </row>
    <row r="391" spans="1:28" ht="30" customHeight="1">
      <c r="A391" s="181">
        <v>2</v>
      </c>
      <c r="B391" s="181">
        <v>3</v>
      </c>
      <c r="C391" s="182">
        <v>2</v>
      </c>
      <c r="D391" s="182" t="s">
        <v>279</v>
      </c>
      <c r="E391" s="182" t="s">
        <v>280</v>
      </c>
      <c r="F391" s="182" t="s">
        <v>375</v>
      </c>
      <c r="G391" s="182" t="s">
        <v>282</v>
      </c>
      <c r="H391" s="182" t="s">
        <v>282</v>
      </c>
      <c r="I391" s="182" t="s">
        <v>282</v>
      </c>
      <c r="J391" s="182" t="s">
        <v>282</v>
      </c>
      <c r="K391" s="181">
        <v>2201069</v>
      </c>
      <c r="L391" s="209">
        <v>3512001</v>
      </c>
      <c r="M391" s="204" t="s">
        <v>325</v>
      </c>
      <c r="N391" s="203">
        <v>1</v>
      </c>
      <c r="O391" s="182" t="s">
        <v>282</v>
      </c>
      <c r="P391" s="203">
        <v>230</v>
      </c>
      <c r="Q391" s="181">
        <v>2</v>
      </c>
      <c r="R391" s="182" t="s">
        <v>326</v>
      </c>
      <c r="S391" s="205" t="s">
        <v>638</v>
      </c>
      <c r="T391" s="206" t="s">
        <v>639</v>
      </c>
      <c r="U391" s="183"/>
      <c r="V391" s="184"/>
      <c r="X391" s="207" t="str">
        <f t="shared" si="10"/>
        <v>232020100200000000220106935120011810023020000</v>
      </c>
      <c r="Y391" s="288">
        <f t="shared" si="13"/>
        <v>45</v>
      </c>
      <c r="Z391" s="302"/>
      <c r="AA391" s="290"/>
      <c r="AB391"/>
    </row>
    <row r="392" spans="1:28" ht="30" customHeight="1">
      <c r="A392" s="181">
        <v>2</v>
      </c>
      <c r="B392" s="181">
        <v>3</v>
      </c>
      <c r="C392" s="182">
        <v>2</v>
      </c>
      <c r="D392" s="182" t="s">
        <v>279</v>
      </c>
      <c r="E392" s="182" t="s">
        <v>280</v>
      </c>
      <c r="F392" s="182" t="s">
        <v>375</v>
      </c>
      <c r="G392" s="182" t="s">
        <v>282</v>
      </c>
      <c r="H392" s="182" t="s">
        <v>282</v>
      </c>
      <c r="I392" s="182" t="s">
        <v>282</v>
      </c>
      <c r="J392" s="182" t="s">
        <v>282</v>
      </c>
      <c r="K392" s="181">
        <v>2201069</v>
      </c>
      <c r="L392" s="189">
        <v>3512001</v>
      </c>
      <c r="M392" s="188" t="s">
        <v>325</v>
      </c>
      <c r="N392" s="187">
        <v>3</v>
      </c>
      <c r="O392" s="182" t="s">
        <v>282</v>
      </c>
      <c r="P392" s="187">
        <v>100</v>
      </c>
      <c r="Q392" s="181">
        <v>2</v>
      </c>
      <c r="R392" s="182" t="s">
        <v>326</v>
      </c>
      <c r="S392" s="190" t="s">
        <v>638</v>
      </c>
      <c r="T392" s="191" t="s">
        <v>639</v>
      </c>
      <c r="U392" s="183"/>
      <c r="V392" s="184"/>
      <c r="X392" s="192" t="str">
        <f t="shared" si="10"/>
        <v>232020100200000000220106935120011830010020000</v>
      </c>
      <c r="Y392" s="288">
        <f t="shared" si="13"/>
        <v>45</v>
      </c>
      <c r="Z392" s="303"/>
      <c r="AA392" s="290"/>
      <c r="AB392"/>
    </row>
    <row r="393" spans="1:28" ht="30" customHeight="1">
      <c r="A393" s="181">
        <v>2</v>
      </c>
      <c r="B393" s="181">
        <v>3</v>
      </c>
      <c r="C393" s="182">
        <v>2</v>
      </c>
      <c r="D393" s="182" t="s">
        <v>279</v>
      </c>
      <c r="E393" s="182" t="s">
        <v>280</v>
      </c>
      <c r="F393" s="182" t="s">
        <v>375</v>
      </c>
      <c r="G393" s="182" t="s">
        <v>282</v>
      </c>
      <c r="H393" s="182" t="s">
        <v>282</v>
      </c>
      <c r="I393" s="182" t="s">
        <v>282</v>
      </c>
      <c r="J393" s="182" t="s">
        <v>282</v>
      </c>
      <c r="K393" s="181">
        <v>2201069</v>
      </c>
      <c r="L393" s="209">
        <v>3512002</v>
      </c>
      <c r="M393" s="204" t="s">
        <v>325</v>
      </c>
      <c r="N393" s="203">
        <v>1</v>
      </c>
      <c r="O393" s="182" t="s">
        <v>282</v>
      </c>
      <c r="P393" s="203">
        <v>230</v>
      </c>
      <c r="Q393" s="181">
        <v>2</v>
      </c>
      <c r="R393" s="182" t="s">
        <v>326</v>
      </c>
      <c r="S393" s="205" t="s">
        <v>223</v>
      </c>
      <c r="T393" s="206" t="s">
        <v>224</v>
      </c>
      <c r="U393" s="183"/>
      <c r="V393" s="184"/>
      <c r="X393" s="207" t="str">
        <f t="shared" si="10"/>
        <v>232020100200000000220106935120021810023020000</v>
      </c>
      <c r="Y393" s="288">
        <f t="shared" si="13"/>
        <v>45</v>
      </c>
      <c r="Z393" s="302">
        <v>190400</v>
      </c>
      <c r="AA393" s="290" t="s">
        <v>429</v>
      </c>
    </row>
    <row r="394" spans="1:28" ht="30" customHeight="1">
      <c r="A394" s="181">
        <v>2</v>
      </c>
      <c r="B394" s="181">
        <v>3</v>
      </c>
      <c r="C394" s="182">
        <v>2</v>
      </c>
      <c r="D394" s="182" t="s">
        <v>279</v>
      </c>
      <c r="E394" s="182" t="s">
        <v>280</v>
      </c>
      <c r="F394" s="182" t="s">
        <v>375</v>
      </c>
      <c r="G394" s="182" t="s">
        <v>282</v>
      </c>
      <c r="H394" s="182" t="s">
        <v>282</v>
      </c>
      <c r="I394" s="182" t="s">
        <v>282</v>
      </c>
      <c r="J394" s="182" t="s">
        <v>282</v>
      </c>
      <c r="K394" s="181">
        <v>2201069</v>
      </c>
      <c r="L394" s="189">
        <v>3512002</v>
      </c>
      <c r="M394" s="188" t="s">
        <v>325</v>
      </c>
      <c r="N394" s="187">
        <v>3</v>
      </c>
      <c r="O394" s="182" t="s">
        <v>282</v>
      </c>
      <c r="P394" s="187">
        <v>100</v>
      </c>
      <c r="Q394" s="181">
        <v>2</v>
      </c>
      <c r="R394" s="182" t="s">
        <v>326</v>
      </c>
      <c r="S394" s="190" t="s">
        <v>223</v>
      </c>
      <c r="T394" s="191" t="s">
        <v>640</v>
      </c>
      <c r="U394" s="183"/>
      <c r="V394" s="184"/>
      <c r="X394" s="192" t="str">
        <f t="shared" si="10"/>
        <v>232020100200000000220106935120021830010020000</v>
      </c>
      <c r="Y394" s="288">
        <f t="shared" si="13"/>
        <v>45</v>
      </c>
      <c r="Z394" s="303"/>
      <c r="AA394" s="290"/>
      <c r="AB394"/>
    </row>
    <row r="395" spans="1:28" ht="30" customHeight="1">
      <c r="A395" s="181">
        <v>2</v>
      </c>
      <c r="B395" s="181">
        <v>3</v>
      </c>
      <c r="C395" s="182">
        <v>2</v>
      </c>
      <c r="D395" s="182" t="s">
        <v>279</v>
      </c>
      <c r="E395" s="182" t="s">
        <v>280</v>
      </c>
      <c r="F395" s="182" t="s">
        <v>375</v>
      </c>
      <c r="G395" s="182" t="s">
        <v>282</v>
      </c>
      <c r="H395" s="182" t="s">
        <v>282</v>
      </c>
      <c r="I395" s="182" t="s">
        <v>282</v>
      </c>
      <c r="J395" s="182" t="s">
        <v>282</v>
      </c>
      <c r="K395" s="181">
        <v>2201069</v>
      </c>
      <c r="L395" s="209">
        <v>3512003</v>
      </c>
      <c r="M395" s="204" t="s">
        <v>325</v>
      </c>
      <c r="N395" s="203">
        <v>1</v>
      </c>
      <c r="O395" s="182" t="s">
        <v>282</v>
      </c>
      <c r="P395" s="203">
        <v>230</v>
      </c>
      <c r="Q395" s="181">
        <v>2</v>
      </c>
      <c r="R395" s="182" t="s">
        <v>326</v>
      </c>
      <c r="S395" s="205" t="s">
        <v>641</v>
      </c>
      <c r="T395" s="206" t="s">
        <v>642</v>
      </c>
      <c r="U395" s="183"/>
      <c r="V395" s="184"/>
      <c r="X395" s="207" t="str">
        <f t="shared" si="10"/>
        <v>232020100200000000220106935120031810023020000</v>
      </c>
      <c r="Y395" s="288">
        <f t="shared" si="13"/>
        <v>45</v>
      </c>
      <c r="Z395" s="302"/>
      <c r="AA395" s="290"/>
      <c r="AB395"/>
    </row>
    <row r="396" spans="1:28" ht="30" customHeight="1">
      <c r="A396" s="181">
        <v>2</v>
      </c>
      <c r="B396" s="181">
        <v>3</v>
      </c>
      <c r="C396" s="182">
        <v>2</v>
      </c>
      <c r="D396" s="182" t="s">
        <v>279</v>
      </c>
      <c r="E396" s="182" t="s">
        <v>280</v>
      </c>
      <c r="F396" s="182" t="s">
        <v>375</v>
      </c>
      <c r="G396" s="182" t="s">
        <v>282</v>
      </c>
      <c r="H396" s="182" t="s">
        <v>282</v>
      </c>
      <c r="I396" s="182" t="s">
        <v>282</v>
      </c>
      <c r="J396" s="182" t="s">
        <v>282</v>
      </c>
      <c r="K396" s="181">
        <v>2201069</v>
      </c>
      <c r="L396" s="189">
        <v>3512003</v>
      </c>
      <c r="M396" s="188" t="s">
        <v>325</v>
      </c>
      <c r="N396" s="187">
        <v>3</v>
      </c>
      <c r="O396" s="182" t="s">
        <v>282</v>
      </c>
      <c r="P396" s="187">
        <v>100</v>
      </c>
      <c r="Q396" s="181">
        <v>2</v>
      </c>
      <c r="R396" s="182" t="s">
        <v>326</v>
      </c>
      <c r="S396" s="190" t="s">
        <v>641</v>
      </c>
      <c r="T396" s="191" t="s">
        <v>642</v>
      </c>
      <c r="U396" s="183"/>
      <c r="V396" s="184"/>
      <c r="X396" s="192" t="str">
        <f t="shared" si="10"/>
        <v>232020100200000000220106935120031830010020000</v>
      </c>
      <c r="Y396" s="288">
        <f t="shared" si="13"/>
        <v>45</v>
      </c>
      <c r="Z396" s="303"/>
      <c r="AA396" s="290"/>
      <c r="AB396"/>
    </row>
    <row r="397" spans="1:28" ht="30" customHeight="1">
      <c r="A397" s="181">
        <v>2</v>
      </c>
      <c r="B397" s="181">
        <v>3</v>
      </c>
      <c r="C397" s="182">
        <v>2</v>
      </c>
      <c r="D397" s="182" t="s">
        <v>279</v>
      </c>
      <c r="E397" s="182" t="s">
        <v>280</v>
      </c>
      <c r="F397" s="182" t="s">
        <v>281</v>
      </c>
      <c r="G397" s="182" t="s">
        <v>282</v>
      </c>
      <c r="H397" s="182" t="s">
        <v>282</v>
      </c>
      <c r="I397" s="182" t="s">
        <v>282</v>
      </c>
      <c r="J397" s="182" t="s">
        <v>282</v>
      </c>
      <c r="K397" s="181">
        <v>2201069</v>
      </c>
      <c r="L397" s="189">
        <v>3514005</v>
      </c>
      <c r="M397" s="188" t="s">
        <v>325</v>
      </c>
      <c r="N397" s="189" t="s">
        <v>409</v>
      </c>
      <c r="O397" s="182">
        <v>12</v>
      </c>
      <c r="P397" s="189" t="s">
        <v>428</v>
      </c>
      <c r="Q397" s="181">
        <v>0</v>
      </c>
      <c r="R397" s="182" t="s">
        <v>326</v>
      </c>
      <c r="S397" s="190" t="s">
        <v>226</v>
      </c>
      <c r="T397" s="194" t="s">
        <v>227</v>
      </c>
      <c r="U397" s="182"/>
      <c r="V397" s="182"/>
      <c r="X397" s="192" t="str">
        <f t="shared" si="10"/>
        <v>232020100300000000220106935140051831210000000</v>
      </c>
      <c r="Y397" s="288">
        <f t="shared" si="13"/>
        <v>45</v>
      </c>
      <c r="Z397" s="303"/>
      <c r="AA397" s="290"/>
      <c r="AB397"/>
    </row>
    <row r="398" spans="1:28" ht="30" customHeight="1">
      <c r="A398" s="181">
        <v>2</v>
      </c>
      <c r="B398" s="181">
        <v>3</v>
      </c>
      <c r="C398" s="182">
        <v>2</v>
      </c>
      <c r="D398" s="182" t="s">
        <v>279</v>
      </c>
      <c r="E398" s="182" t="s">
        <v>280</v>
      </c>
      <c r="F398" s="182" t="s">
        <v>281</v>
      </c>
      <c r="G398" s="182" t="s">
        <v>282</v>
      </c>
      <c r="H398" s="182" t="s">
        <v>282</v>
      </c>
      <c r="I398" s="182" t="s">
        <v>282</v>
      </c>
      <c r="J398" s="182" t="s">
        <v>282</v>
      </c>
      <c r="K398" s="181">
        <v>2201069</v>
      </c>
      <c r="L398" s="209">
        <v>3514005</v>
      </c>
      <c r="M398" s="204" t="s">
        <v>325</v>
      </c>
      <c r="N398" s="209">
        <v>1</v>
      </c>
      <c r="O398" s="182">
        <v>12</v>
      </c>
      <c r="P398" s="203">
        <v>230</v>
      </c>
      <c r="Q398" s="181">
        <v>0</v>
      </c>
      <c r="R398" s="182" t="s">
        <v>326</v>
      </c>
      <c r="S398" s="205" t="s">
        <v>226</v>
      </c>
      <c r="T398" s="206" t="s">
        <v>227</v>
      </c>
      <c r="U398" s="183"/>
      <c r="V398" s="184"/>
      <c r="X398" s="207" t="str">
        <f t="shared" si="10"/>
        <v>232020100300000000220106935140051811223000000</v>
      </c>
      <c r="Y398" s="288">
        <f t="shared" si="13"/>
        <v>45</v>
      </c>
      <c r="Z398" s="302">
        <v>261800</v>
      </c>
      <c r="AA398" s="290" t="s">
        <v>429</v>
      </c>
    </row>
    <row r="399" spans="1:28" ht="30" customHeight="1">
      <c r="A399" s="181">
        <v>2</v>
      </c>
      <c r="B399" s="181">
        <v>3</v>
      </c>
      <c r="C399" s="182">
        <v>2</v>
      </c>
      <c r="D399" s="182" t="s">
        <v>279</v>
      </c>
      <c r="E399" s="182" t="s">
        <v>280</v>
      </c>
      <c r="F399" s="182" t="s">
        <v>281</v>
      </c>
      <c r="G399" s="182" t="s">
        <v>282</v>
      </c>
      <c r="H399" s="182" t="s">
        <v>282</v>
      </c>
      <c r="I399" s="182" t="s">
        <v>282</v>
      </c>
      <c r="J399" s="182" t="s">
        <v>282</v>
      </c>
      <c r="K399" s="181">
        <v>2201069</v>
      </c>
      <c r="L399" s="189">
        <v>3814051</v>
      </c>
      <c r="M399" s="188" t="s">
        <v>325</v>
      </c>
      <c r="N399" s="189" t="s">
        <v>409</v>
      </c>
      <c r="O399" s="182">
        <v>12</v>
      </c>
      <c r="P399" s="187" t="s">
        <v>428</v>
      </c>
      <c r="Q399" s="181">
        <v>0</v>
      </c>
      <c r="R399" s="182" t="s">
        <v>326</v>
      </c>
      <c r="S399" s="195" t="s">
        <v>643</v>
      </c>
      <c r="T399" s="191" t="s">
        <v>563</v>
      </c>
      <c r="U399" s="183"/>
      <c r="V399" s="184"/>
      <c r="X399" s="192" t="str">
        <f t="shared" si="10"/>
        <v>232020100300000000220106938140511831210000000</v>
      </c>
      <c r="Y399" s="288">
        <f t="shared" si="13"/>
        <v>45</v>
      </c>
      <c r="Z399" s="303"/>
      <c r="AA399" s="290"/>
      <c r="AB399"/>
    </row>
    <row r="400" spans="1:28" ht="30" customHeight="1">
      <c r="A400" s="181">
        <v>2</v>
      </c>
      <c r="B400" s="181">
        <v>3</v>
      </c>
      <c r="C400" s="182">
        <v>2</v>
      </c>
      <c r="D400" s="182" t="s">
        <v>279</v>
      </c>
      <c r="E400" s="182" t="s">
        <v>280</v>
      </c>
      <c r="F400" s="182" t="s">
        <v>281</v>
      </c>
      <c r="G400" s="182" t="s">
        <v>282</v>
      </c>
      <c r="H400" s="182" t="s">
        <v>282</v>
      </c>
      <c r="I400" s="182" t="s">
        <v>282</v>
      </c>
      <c r="J400" s="182" t="s">
        <v>282</v>
      </c>
      <c r="K400" s="181">
        <v>2201069</v>
      </c>
      <c r="L400" s="209">
        <v>3814051</v>
      </c>
      <c r="M400" s="204" t="s">
        <v>325</v>
      </c>
      <c r="N400" s="209">
        <v>1</v>
      </c>
      <c r="O400" s="182">
        <v>12</v>
      </c>
      <c r="P400" s="203">
        <v>230</v>
      </c>
      <c r="Q400" s="181">
        <v>0</v>
      </c>
      <c r="R400" s="182" t="s">
        <v>326</v>
      </c>
      <c r="S400" s="210" t="s">
        <v>643</v>
      </c>
      <c r="T400" s="206" t="s">
        <v>563</v>
      </c>
      <c r="U400" s="183"/>
      <c r="V400" s="184"/>
      <c r="X400" s="207" t="str">
        <f t="shared" si="10"/>
        <v>232020100300000000220106938140511811223000000</v>
      </c>
      <c r="Y400" s="288">
        <f t="shared" si="13"/>
        <v>45</v>
      </c>
      <c r="Z400" s="302"/>
      <c r="AA400" s="290"/>
      <c r="AB400"/>
    </row>
    <row r="401" spans="1:28" ht="45" customHeight="1">
      <c r="A401" s="181">
        <v>2</v>
      </c>
      <c r="B401" s="181">
        <v>3</v>
      </c>
      <c r="C401" s="182">
        <v>2</v>
      </c>
      <c r="D401" s="182" t="s">
        <v>279</v>
      </c>
      <c r="E401" s="182" t="s">
        <v>280</v>
      </c>
      <c r="F401" s="182" t="s">
        <v>281</v>
      </c>
      <c r="G401" s="182" t="s">
        <v>282</v>
      </c>
      <c r="H401" s="182" t="s">
        <v>282</v>
      </c>
      <c r="I401" s="182" t="s">
        <v>282</v>
      </c>
      <c r="J401" s="182" t="s">
        <v>282</v>
      </c>
      <c r="K401" s="181">
        <v>2201069</v>
      </c>
      <c r="L401" s="189">
        <v>3480003</v>
      </c>
      <c r="M401" s="188" t="s">
        <v>325</v>
      </c>
      <c r="N401" s="189" t="s">
        <v>409</v>
      </c>
      <c r="O401" s="182">
        <v>12</v>
      </c>
      <c r="P401" s="187" t="s">
        <v>428</v>
      </c>
      <c r="Q401" s="181">
        <v>0</v>
      </c>
      <c r="R401" s="182" t="s">
        <v>326</v>
      </c>
      <c r="S401" s="195" t="s">
        <v>644</v>
      </c>
      <c r="T401" s="191" t="s">
        <v>645</v>
      </c>
      <c r="U401" s="183"/>
      <c r="V401" s="184"/>
      <c r="X401" s="192" t="str">
        <f t="shared" si="10"/>
        <v>232020100300000000220106934800031831210000000</v>
      </c>
      <c r="Y401" s="288">
        <f t="shared" si="13"/>
        <v>45</v>
      </c>
      <c r="Z401" s="303"/>
      <c r="AA401" s="290"/>
      <c r="AB401"/>
    </row>
    <row r="402" spans="1:28" ht="45" customHeight="1">
      <c r="A402" s="181">
        <v>2</v>
      </c>
      <c r="B402" s="181">
        <v>3</v>
      </c>
      <c r="C402" s="182">
        <v>2</v>
      </c>
      <c r="D402" s="182" t="s">
        <v>279</v>
      </c>
      <c r="E402" s="182" t="s">
        <v>280</v>
      </c>
      <c r="F402" s="182" t="s">
        <v>281</v>
      </c>
      <c r="G402" s="182" t="s">
        <v>282</v>
      </c>
      <c r="H402" s="182" t="s">
        <v>282</v>
      </c>
      <c r="I402" s="182" t="s">
        <v>282</v>
      </c>
      <c r="J402" s="182" t="s">
        <v>282</v>
      </c>
      <c r="K402" s="181">
        <v>2201069</v>
      </c>
      <c r="L402" s="209">
        <v>3480003</v>
      </c>
      <c r="M402" s="204" t="s">
        <v>325</v>
      </c>
      <c r="N402" s="209">
        <v>1</v>
      </c>
      <c r="O402" s="182">
        <v>12</v>
      </c>
      <c r="P402" s="203">
        <v>230</v>
      </c>
      <c r="Q402" s="181">
        <v>0</v>
      </c>
      <c r="R402" s="182" t="s">
        <v>326</v>
      </c>
      <c r="S402" s="210" t="s">
        <v>644</v>
      </c>
      <c r="T402" s="206" t="s">
        <v>645</v>
      </c>
      <c r="U402" s="183"/>
      <c r="V402" s="184"/>
      <c r="X402" s="207" t="str">
        <f t="shared" ref="X402:X465" si="14">CONCATENATE(A402,B402,C402,D402,E402,F402,G402,H402,I402,J402,K402,L402,M402,N402,O402,P402,Q402,R402)</f>
        <v>232020100300000000220106934800031811223000000</v>
      </c>
      <c r="Y402" s="288">
        <f t="shared" si="13"/>
        <v>45</v>
      </c>
      <c r="Z402" s="302"/>
      <c r="AA402" s="290"/>
      <c r="AB402"/>
    </row>
    <row r="403" spans="1:28" ht="30" customHeight="1">
      <c r="A403" s="181">
        <v>2</v>
      </c>
      <c r="B403" s="181">
        <v>3</v>
      </c>
      <c r="C403" s="182">
        <v>2</v>
      </c>
      <c r="D403" s="182" t="s">
        <v>279</v>
      </c>
      <c r="E403" s="182" t="s">
        <v>280</v>
      </c>
      <c r="F403" s="182" t="s">
        <v>281</v>
      </c>
      <c r="G403" s="182" t="s">
        <v>282</v>
      </c>
      <c r="H403" s="182" t="s">
        <v>282</v>
      </c>
      <c r="I403" s="182" t="s">
        <v>282</v>
      </c>
      <c r="J403" s="182" t="s">
        <v>282</v>
      </c>
      <c r="K403" s="181">
        <v>2201069</v>
      </c>
      <c r="L403" s="189">
        <v>3692004</v>
      </c>
      <c r="M403" s="188" t="s">
        <v>325</v>
      </c>
      <c r="N403" s="189" t="s">
        <v>409</v>
      </c>
      <c r="O403" s="182">
        <v>12</v>
      </c>
      <c r="P403" s="187" t="s">
        <v>428</v>
      </c>
      <c r="Q403" s="181">
        <v>0</v>
      </c>
      <c r="R403" s="182" t="s">
        <v>326</v>
      </c>
      <c r="S403" s="196" t="s">
        <v>646</v>
      </c>
      <c r="T403" s="191" t="s">
        <v>647</v>
      </c>
      <c r="U403" s="185"/>
      <c r="V403" s="185"/>
      <c r="X403" s="192" t="str">
        <f t="shared" si="14"/>
        <v>232020100300000000220106936920041831210000000</v>
      </c>
      <c r="Y403" s="288">
        <f t="shared" si="13"/>
        <v>45</v>
      </c>
      <c r="Z403" s="303"/>
      <c r="AA403" s="290"/>
      <c r="AB403"/>
    </row>
    <row r="404" spans="1:28" ht="30" customHeight="1">
      <c r="A404" s="181">
        <v>2</v>
      </c>
      <c r="B404" s="181">
        <v>3</v>
      </c>
      <c r="C404" s="182">
        <v>2</v>
      </c>
      <c r="D404" s="182" t="s">
        <v>279</v>
      </c>
      <c r="E404" s="182" t="s">
        <v>280</v>
      </c>
      <c r="F404" s="182" t="s">
        <v>281</v>
      </c>
      <c r="G404" s="182" t="s">
        <v>282</v>
      </c>
      <c r="H404" s="182" t="s">
        <v>282</v>
      </c>
      <c r="I404" s="182" t="s">
        <v>282</v>
      </c>
      <c r="J404" s="182" t="s">
        <v>282</v>
      </c>
      <c r="K404" s="181">
        <v>2201069</v>
      </c>
      <c r="L404" s="209">
        <v>3692004</v>
      </c>
      <c r="M404" s="204" t="s">
        <v>325</v>
      </c>
      <c r="N404" s="209">
        <v>1</v>
      </c>
      <c r="O404" s="182">
        <v>12</v>
      </c>
      <c r="P404" s="203">
        <v>230</v>
      </c>
      <c r="Q404" s="181">
        <v>0</v>
      </c>
      <c r="R404" s="182" t="s">
        <v>326</v>
      </c>
      <c r="S404" s="211" t="s">
        <v>646</v>
      </c>
      <c r="T404" s="206" t="s">
        <v>647</v>
      </c>
      <c r="U404" s="185"/>
      <c r="V404" s="185"/>
      <c r="X404" s="207" t="str">
        <f t="shared" si="14"/>
        <v>232020100300000000220106936920041811223000000</v>
      </c>
      <c r="Y404" s="288">
        <f t="shared" si="13"/>
        <v>45</v>
      </c>
      <c r="Z404" s="302"/>
      <c r="AA404" s="290"/>
      <c r="AB404"/>
    </row>
    <row r="405" spans="1:28" ht="30" customHeight="1">
      <c r="A405" s="181">
        <v>2</v>
      </c>
      <c r="B405" s="181">
        <v>3</v>
      </c>
      <c r="C405" s="182">
        <v>2</v>
      </c>
      <c r="D405" s="182" t="s">
        <v>279</v>
      </c>
      <c r="E405" s="182" t="s">
        <v>280</v>
      </c>
      <c r="F405" s="182" t="s">
        <v>281</v>
      </c>
      <c r="G405" s="182" t="s">
        <v>282</v>
      </c>
      <c r="H405" s="182" t="s">
        <v>282</v>
      </c>
      <c r="I405" s="182" t="s">
        <v>282</v>
      </c>
      <c r="J405" s="182" t="s">
        <v>282</v>
      </c>
      <c r="K405" s="181">
        <v>2201069</v>
      </c>
      <c r="L405" s="189">
        <v>3212807</v>
      </c>
      <c r="M405" s="188" t="s">
        <v>325</v>
      </c>
      <c r="N405" s="189" t="s">
        <v>409</v>
      </c>
      <c r="O405" s="182">
        <v>12</v>
      </c>
      <c r="P405" s="187" t="s">
        <v>428</v>
      </c>
      <c r="Q405" s="181">
        <v>0</v>
      </c>
      <c r="R405" s="182" t="s">
        <v>326</v>
      </c>
      <c r="S405" s="196" t="s">
        <v>481</v>
      </c>
      <c r="T405" s="191" t="s">
        <v>482</v>
      </c>
      <c r="U405" s="185"/>
      <c r="V405" s="185"/>
      <c r="X405" s="192" t="str">
        <f t="shared" si="14"/>
        <v>232020100300000000220106932128071831210000000</v>
      </c>
      <c r="Y405" s="288">
        <f t="shared" si="13"/>
        <v>45</v>
      </c>
      <c r="Z405" s="303"/>
      <c r="AA405" s="290"/>
      <c r="AB405"/>
    </row>
    <row r="406" spans="1:28" ht="30" customHeight="1">
      <c r="A406" s="181">
        <v>2</v>
      </c>
      <c r="B406" s="181">
        <v>3</v>
      </c>
      <c r="C406" s="182">
        <v>2</v>
      </c>
      <c r="D406" s="182" t="s">
        <v>279</v>
      </c>
      <c r="E406" s="182" t="s">
        <v>280</v>
      </c>
      <c r="F406" s="182" t="s">
        <v>281</v>
      </c>
      <c r="G406" s="182" t="s">
        <v>282</v>
      </c>
      <c r="H406" s="182" t="s">
        <v>282</v>
      </c>
      <c r="I406" s="182" t="s">
        <v>282</v>
      </c>
      <c r="J406" s="182" t="s">
        <v>282</v>
      </c>
      <c r="K406" s="181">
        <v>2201069</v>
      </c>
      <c r="L406" s="209">
        <v>3212807</v>
      </c>
      <c r="M406" s="204" t="s">
        <v>325</v>
      </c>
      <c r="N406" s="209">
        <v>1</v>
      </c>
      <c r="O406" s="182">
        <v>12</v>
      </c>
      <c r="P406" s="203">
        <v>230</v>
      </c>
      <c r="Q406" s="181">
        <v>0</v>
      </c>
      <c r="R406" s="182" t="s">
        <v>326</v>
      </c>
      <c r="S406" s="211" t="s">
        <v>481</v>
      </c>
      <c r="T406" s="206" t="s">
        <v>482</v>
      </c>
      <c r="U406" s="185"/>
      <c r="V406" s="185"/>
      <c r="X406" s="207" t="str">
        <f t="shared" si="14"/>
        <v>232020100300000000220106932128071811223000000</v>
      </c>
      <c r="Y406" s="288">
        <f t="shared" si="13"/>
        <v>45</v>
      </c>
      <c r="Z406" s="302"/>
      <c r="AA406" s="290"/>
      <c r="AB406"/>
    </row>
    <row r="407" spans="1:28" ht="30" customHeight="1">
      <c r="A407" s="181">
        <v>2</v>
      </c>
      <c r="B407" s="181">
        <v>3</v>
      </c>
      <c r="C407" s="182">
        <v>2</v>
      </c>
      <c r="D407" s="182" t="s">
        <v>279</v>
      </c>
      <c r="E407" s="182" t="s">
        <v>280</v>
      </c>
      <c r="F407" s="182" t="s">
        <v>281</v>
      </c>
      <c r="G407" s="182" t="s">
        <v>282</v>
      </c>
      <c r="H407" s="182" t="s">
        <v>282</v>
      </c>
      <c r="I407" s="182" t="s">
        <v>282</v>
      </c>
      <c r="J407" s="182" t="s">
        <v>282</v>
      </c>
      <c r="K407" s="181">
        <v>2201069</v>
      </c>
      <c r="L407" s="189">
        <v>3212898</v>
      </c>
      <c r="M407" s="188" t="s">
        <v>325</v>
      </c>
      <c r="N407" s="189" t="s">
        <v>409</v>
      </c>
      <c r="O407" s="182">
        <v>12</v>
      </c>
      <c r="P407" s="187" t="s">
        <v>428</v>
      </c>
      <c r="Q407" s="181">
        <v>0</v>
      </c>
      <c r="R407" s="182" t="s">
        <v>326</v>
      </c>
      <c r="S407" s="196" t="s">
        <v>483</v>
      </c>
      <c r="T407" s="191" t="s">
        <v>484</v>
      </c>
      <c r="U407" s="185"/>
      <c r="V407" s="185"/>
      <c r="X407" s="192" t="str">
        <f t="shared" si="14"/>
        <v>232020100300000000220106932128981831210000000</v>
      </c>
      <c r="Y407" s="288">
        <f t="shared" si="13"/>
        <v>45</v>
      </c>
      <c r="Z407" s="303"/>
      <c r="AA407" s="290"/>
      <c r="AB407"/>
    </row>
    <row r="408" spans="1:28" ht="30" customHeight="1">
      <c r="A408" s="181">
        <v>2</v>
      </c>
      <c r="B408" s="181">
        <v>3</v>
      </c>
      <c r="C408" s="182">
        <v>2</v>
      </c>
      <c r="D408" s="182" t="s">
        <v>279</v>
      </c>
      <c r="E408" s="182" t="s">
        <v>280</v>
      </c>
      <c r="F408" s="182" t="s">
        <v>281</v>
      </c>
      <c r="G408" s="182" t="s">
        <v>282</v>
      </c>
      <c r="H408" s="182" t="s">
        <v>282</v>
      </c>
      <c r="I408" s="182" t="s">
        <v>282</v>
      </c>
      <c r="J408" s="182" t="s">
        <v>282</v>
      </c>
      <c r="K408" s="181">
        <v>2201069</v>
      </c>
      <c r="L408" s="209">
        <v>3212898</v>
      </c>
      <c r="M408" s="204" t="s">
        <v>325</v>
      </c>
      <c r="N408" s="209">
        <v>1</v>
      </c>
      <c r="O408" s="182">
        <v>12</v>
      </c>
      <c r="P408" s="203">
        <v>230</v>
      </c>
      <c r="Q408" s="181">
        <v>0</v>
      </c>
      <c r="R408" s="182" t="s">
        <v>326</v>
      </c>
      <c r="S408" s="211" t="s">
        <v>483</v>
      </c>
      <c r="T408" s="206" t="s">
        <v>484</v>
      </c>
      <c r="U408" s="185"/>
      <c r="V408" s="185"/>
      <c r="X408" s="207" t="str">
        <f t="shared" si="14"/>
        <v>232020100300000000220106932128981811223000000</v>
      </c>
      <c r="Y408" s="288">
        <f t="shared" si="13"/>
        <v>45</v>
      </c>
      <c r="Z408" s="302"/>
      <c r="AA408" s="290"/>
      <c r="AB408"/>
    </row>
    <row r="409" spans="1:28" ht="30" customHeight="1">
      <c r="A409" s="181">
        <v>2</v>
      </c>
      <c r="B409" s="181">
        <v>3</v>
      </c>
      <c r="C409" s="182">
        <v>2</v>
      </c>
      <c r="D409" s="182" t="s">
        <v>279</v>
      </c>
      <c r="E409" s="182" t="s">
        <v>280</v>
      </c>
      <c r="F409" s="182" t="s">
        <v>334</v>
      </c>
      <c r="G409" s="182" t="s">
        <v>282</v>
      </c>
      <c r="H409" s="182" t="s">
        <v>282</v>
      </c>
      <c r="I409" s="182" t="s">
        <v>282</v>
      </c>
      <c r="J409" s="182" t="s">
        <v>282</v>
      </c>
      <c r="K409" s="181">
        <v>2201069</v>
      </c>
      <c r="L409" s="189">
        <v>4823206</v>
      </c>
      <c r="M409" s="188" t="s">
        <v>325</v>
      </c>
      <c r="N409" s="189" t="s">
        <v>409</v>
      </c>
      <c r="O409" s="182">
        <v>12</v>
      </c>
      <c r="P409" s="187" t="s">
        <v>428</v>
      </c>
      <c r="Q409" s="181">
        <v>0</v>
      </c>
      <c r="R409" s="182" t="s">
        <v>326</v>
      </c>
      <c r="S409" s="196" t="s">
        <v>229</v>
      </c>
      <c r="T409" s="191" t="s">
        <v>230</v>
      </c>
      <c r="U409" s="185"/>
      <c r="V409" s="185"/>
      <c r="X409" s="192" t="str">
        <f t="shared" si="14"/>
        <v>232020100400000000220106948232061831210000000</v>
      </c>
      <c r="Y409" s="288">
        <f t="shared" si="13"/>
        <v>45</v>
      </c>
      <c r="Z409" s="303"/>
      <c r="AA409" s="290"/>
      <c r="AB409"/>
    </row>
    <row r="410" spans="1:28" ht="30" customHeight="1">
      <c r="A410" s="181">
        <v>2</v>
      </c>
      <c r="B410" s="181">
        <v>3</v>
      </c>
      <c r="C410" s="182">
        <v>2</v>
      </c>
      <c r="D410" s="182" t="s">
        <v>279</v>
      </c>
      <c r="E410" s="182" t="s">
        <v>280</v>
      </c>
      <c r="F410" s="182" t="s">
        <v>334</v>
      </c>
      <c r="G410" s="182" t="s">
        <v>282</v>
      </c>
      <c r="H410" s="182" t="s">
        <v>282</v>
      </c>
      <c r="I410" s="182" t="s">
        <v>282</v>
      </c>
      <c r="J410" s="182" t="s">
        <v>282</v>
      </c>
      <c r="K410" s="181">
        <v>2201069</v>
      </c>
      <c r="L410" s="209">
        <v>4823206</v>
      </c>
      <c r="M410" s="204" t="s">
        <v>325</v>
      </c>
      <c r="N410" s="209">
        <v>1</v>
      </c>
      <c r="O410" s="182">
        <v>12</v>
      </c>
      <c r="P410" s="203">
        <v>230</v>
      </c>
      <c r="Q410" s="181">
        <v>0</v>
      </c>
      <c r="R410" s="182" t="s">
        <v>326</v>
      </c>
      <c r="S410" s="211" t="s">
        <v>229</v>
      </c>
      <c r="T410" s="206" t="s">
        <v>230</v>
      </c>
      <c r="U410" s="185"/>
      <c r="V410" s="185"/>
      <c r="X410" s="207" t="str">
        <f t="shared" si="14"/>
        <v>232020100400000000220106948232061811223000000</v>
      </c>
      <c r="Y410" s="288">
        <f t="shared" si="13"/>
        <v>45</v>
      </c>
      <c r="Z410" s="302">
        <v>232050</v>
      </c>
      <c r="AA410" s="290" t="s">
        <v>429</v>
      </c>
    </row>
    <row r="411" spans="1:28" ht="30" customHeight="1">
      <c r="A411" s="181">
        <v>2</v>
      </c>
      <c r="B411" s="181">
        <v>3</v>
      </c>
      <c r="C411" s="182">
        <v>2</v>
      </c>
      <c r="D411" s="182" t="s">
        <v>279</v>
      </c>
      <c r="E411" s="182" t="s">
        <v>280</v>
      </c>
      <c r="F411" s="182" t="s">
        <v>281</v>
      </c>
      <c r="G411" s="182" t="s">
        <v>282</v>
      </c>
      <c r="H411" s="182" t="s">
        <v>282</v>
      </c>
      <c r="I411" s="182" t="s">
        <v>282</v>
      </c>
      <c r="J411" s="182" t="s">
        <v>282</v>
      </c>
      <c r="K411" s="181">
        <v>2201069</v>
      </c>
      <c r="L411" s="189">
        <v>3542006</v>
      </c>
      <c r="M411" s="188" t="s">
        <v>325</v>
      </c>
      <c r="N411" s="189" t="s">
        <v>409</v>
      </c>
      <c r="O411" s="182">
        <v>12</v>
      </c>
      <c r="P411" s="187" t="s">
        <v>428</v>
      </c>
      <c r="Q411" s="181">
        <v>0</v>
      </c>
      <c r="R411" s="182" t="s">
        <v>326</v>
      </c>
      <c r="S411" s="196" t="s">
        <v>530</v>
      </c>
      <c r="T411" s="191" t="s">
        <v>531</v>
      </c>
      <c r="U411" s="185"/>
      <c r="V411" s="185"/>
      <c r="X411" s="192" t="str">
        <f t="shared" si="14"/>
        <v>232020100300000000220106935420061831210000000</v>
      </c>
      <c r="Y411" s="288">
        <f t="shared" ref="Y411:Y414" si="15">+LEN(X411)</f>
        <v>45</v>
      </c>
      <c r="Z411" s="303"/>
      <c r="AA411" s="290"/>
      <c r="AB411"/>
    </row>
    <row r="412" spans="1:28" ht="30" customHeight="1">
      <c r="A412" s="181">
        <v>2</v>
      </c>
      <c r="B412" s="181">
        <v>3</v>
      </c>
      <c r="C412" s="182">
        <v>2</v>
      </c>
      <c r="D412" s="182" t="s">
        <v>279</v>
      </c>
      <c r="E412" s="182" t="s">
        <v>280</v>
      </c>
      <c r="F412" s="182" t="s">
        <v>281</v>
      </c>
      <c r="G412" s="182" t="s">
        <v>282</v>
      </c>
      <c r="H412" s="182" t="s">
        <v>282</v>
      </c>
      <c r="I412" s="182" t="s">
        <v>282</v>
      </c>
      <c r="J412" s="182" t="s">
        <v>282</v>
      </c>
      <c r="K412" s="181">
        <v>2201069</v>
      </c>
      <c r="L412" s="209">
        <v>3542006</v>
      </c>
      <c r="M412" s="204" t="s">
        <v>325</v>
      </c>
      <c r="N412" s="209">
        <v>1</v>
      </c>
      <c r="O412" s="182">
        <v>12</v>
      </c>
      <c r="P412" s="203">
        <v>230</v>
      </c>
      <c r="Q412" s="181">
        <v>0</v>
      </c>
      <c r="R412" s="182" t="s">
        <v>326</v>
      </c>
      <c r="S412" s="211" t="s">
        <v>530</v>
      </c>
      <c r="T412" s="206" t="s">
        <v>531</v>
      </c>
      <c r="U412" s="185"/>
      <c r="V412" s="185"/>
      <c r="X412" s="207" t="str">
        <f t="shared" si="14"/>
        <v>232020100300000000220106935420061811223000000</v>
      </c>
      <c r="Y412" s="288">
        <f t="shared" si="15"/>
        <v>45</v>
      </c>
      <c r="Z412" s="302"/>
      <c r="AA412" s="290"/>
      <c r="AB412"/>
    </row>
    <row r="413" spans="1:28" ht="30" customHeight="1">
      <c r="A413" s="181">
        <v>2</v>
      </c>
      <c r="B413" s="181">
        <v>3</v>
      </c>
      <c r="C413" s="182">
        <v>2</v>
      </c>
      <c r="D413" s="182" t="s">
        <v>279</v>
      </c>
      <c r="E413" s="182" t="s">
        <v>280</v>
      </c>
      <c r="F413" s="182" t="s">
        <v>334</v>
      </c>
      <c r="G413" s="182" t="s">
        <v>282</v>
      </c>
      <c r="H413" s="182" t="s">
        <v>282</v>
      </c>
      <c r="I413" s="182" t="s">
        <v>282</v>
      </c>
      <c r="J413" s="182" t="s">
        <v>282</v>
      </c>
      <c r="K413" s="181">
        <v>2201069</v>
      </c>
      <c r="L413" s="189">
        <v>4291305</v>
      </c>
      <c r="M413" s="188" t="s">
        <v>325</v>
      </c>
      <c r="N413" s="189" t="s">
        <v>409</v>
      </c>
      <c r="O413" s="182">
        <v>12</v>
      </c>
      <c r="P413" s="187" t="s">
        <v>428</v>
      </c>
      <c r="Q413" s="181">
        <v>0</v>
      </c>
      <c r="R413" s="182" t="s">
        <v>326</v>
      </c>
      <c r="S413" s="196" t="s">
        <v>536</v>
      </c>
      <c r="T413" s="191" t="s">
        <v>537</v>
      </c>
      <c r="U413" s="185"/>
      <c r="V413" s="185"/>
      <c r="X413" s="192" t="str">
        <f t="shared" si="14"/>
        <v>232020100400000000220106942913051831210000000</v>
      </c>
      <c r="Y413" s="288">
        <f t="shared" si="15"/>
        <v>45</v>
      </c>
      <c r="Z413" s="303"/>
      <c r="AA413" s="290"/>
      <c r="AB413"/>
    </row>
    <row r="414" spans="1:28" ht="30" customHeight="1">
      <c r="A414" s="181">
        <v>2</v>
      </c>
      <c r="B414" s="181">
        <v>3</v>
      </c>
      <c r="C414" s="182">
        <v>2</v>
      </c>
      <c r="D414" s="182" t="s">
        <v>279</v>
      </c>
      <c r="E414" s="182" t="s">
        <v>280</v>
      </c>
      <c r="F414" s="182" t="s">
        <v>334</v>
      </c>
      <c r="G414" s="182" t="s">
        <v>282</v>
      </c>
      <c r="H414" s="182" t="s">
        <v>282</v>
      </c>
      <c r="I414" s="182" t="s">
        <v>282</v>
      </c>
      <c r="J414" s="182" t="s">
        <v>282</v>
      </c>
      <c r="K414" s="181">
        <v>2201069</v>
      </c>
      <c r="L414" s="209">
        <v>4291305</v>
      </c>
      <c r="M414" s="204" t="s">
        <v>325</v>
      </c>
      <c r="N414" s="209">
        <v>1</v>
      </c>
      <c r="O414" s="182">
        <v>12</v>
      </c>
      <c r="P414" s="203">
        <v>230</v>
      </c>
      <c r="Q414" s="181">
        <v>0</v>
      </c>
      <c r="R414" s="182" t="s">
        <v>326</v>
      </c>
      <c r="S414" s="211" t="s">
        <v>536</v>
      </c>
      <c r="T414" s="206" t="s">
        <v>537</v>
      </c>
      <c r="U414" s="185"/>
      <c r="V414" s="185"/>
      <c r="X414" s="207" t="str">
        <f t="shared" si="14"/>
        <v>232020100400000000220106942913051811223000000</v>
      </c>
      <c r="Y414" s="288">
        <f t="shared" si="15"/>
        <v>45</v>
      </c>
      <c r="Z414" s="302"/>
      <c r="AA414" s="290"/>
      <c r="AB414"/>
    </row>
    <row r="415" spans="1:28" ht="30" customHeight="1">
      <c r="A415" s="181">
        <v>2</v>
      </c>
      <c r="B415" s="181">
        <v>3</v>
      </c>
      <c r="C415" s="182">
        <v>2</v>
      </c>
      <c r="D415" s="182" t="s">
        <v>279</v>
      </c>
      <c r="E415" s="182" t="s">
        <v>280</v>
      </c>
      <c r="F415" s="182" t="s">
        <v>281</v>
      </c>
      <c r="G415" s="182" t="s">
        <v>282</v>
      </c>
      <c r="H415" s="182" t="s">
        <v>282</v>
      </c>
      <c r="I415" s="182" t="s">
        <v>282</v>
      </c>
      <c r="J415" s="182" t="s">
        <v>282</v>
      </c>
      <c r="K415" s="181">
        <v>2201069</v>
      </c>
      <c r="L415" s="212">
        <v>3814093</v>
      </c>
      <c r="M415" s="204" t="s">
        <v>325</v>
      </c>
      <c r="N415" s="209">
        <v>1</v>
      </c>
      <c r="O415" s="182">
        <v>12</v>
      </c>
      <c r="P415" s="209">
        <v>230</v>
      </c>
      <c r="Q415" s="181">
        <v>0</v>
      </c>
      <c r="R415" s="182" t="s">
        <v>326</v>
      </c>
      <c r="S415" s="213" t="s">
        <v>648</v>
      </c>
      <c r="T415" s="206" t="s">
        <v>649</v>
      </c>
      <c r="U415" s="319"/>
      <c r="V415" s="319"/>
      <c r="X415" s="203" t="str">
        <f t="shared" si="14"/>
        <v>232020100300000000220106938140931811223000000</v>
      </c>
      <c r="Y415" s="289">
        <f t="shared" ref="Y415:Y430" si="16">LEN(X415)</f>
        <v>45</v>
      </c>
      <c r="Z415" s="302"/>
      <c r="AA415" s="290"/>
      <c r="AB415"/>
    </row>
    <row r="416" spans="1:28" ht="30" customHeight="1">
      <c r="A416" s="181">
        <v>2</v>
      </c>
      <c r="B416" s="181">
        <v>3</v>
      </c>
      <c r="C416" s="182">
        <v>2</v>
      </c>
      <c r="D416" s="182" t="s">
        <v>279</v>
      </c>
      <c r="E416" s="182" t="s">
        <v>280</v>
      </c>
      <c r="F416" s="182" t="s">
        <v>281</v>
      </c>
      <c r="G416" s="182" t="s">
        <v>282</v>
      </c>
      <c r="H416" s="182" t="s">
        <v>282</v>
      </c>
      <c r="I416" s="182" t="s">
        <v>282</v>
      </c>
      <c r="J416" s="182" t="s">
        <v>282</v>
      </c>
      <c r="K416" s="181">
        <v>2201069</v>
      </c>
      <c r="L416" s="197">
        <v>3814093</v>
      </c>
      <c r="M416" s="188" t="s">
        <v>325</v>
      </c>
      <c r="N416" s="189">
        <v>3</v>
      </c>
      <c r="O416" s="182">
        <v>12</v>
      </c>
      <c r="P416" s="189">
        <v>100</v>
      </c>
      <c r="Q416" s="181">
        <v>0</v>
      </c>
      <c r="R416" s="182" t="s">
        <v>326</v>
      </c>
      <c r="S416" s="198" t="s">
        <v>648</v>
      </c>
      <c r="T416" s="191" t="s">
        <v>649</v>
      </c>
      <c r="U416" s="319"/>
      <c r="V416" s="319"/>
      <c r="X416" s="187" t="str">
        <f t="shared" si="14"/>
        <v>232020100300000000220106938140931831210000000</v>
      </c>
      <c r="Y416" s="289">
        <f t="shared" si="16"/>
        <v>45</v>
      </c>
      <c r="Z416" s="303"/>
      <c r="AA416" s="290"/>
      <c r="AB416"/>
    </row>
    <row r="417" spans="1:28" ht="30" customHeight="1">
      <c r="A417" s="181">
        <v>2</v>
      </c>
      <c r="B417" s="181">
        <v>3</v>
      </c>
      <c r="C417" s="182">
        <v>2</v>
      </c>
      <c r="D417" s="182" t="s">
        <v>279</v>
      </c>
      <c r="E417" s="182" t="s">
        <v>280</v>
      </c>
      <c r="F417" s="182" t="s">
        <v>281</v>
      </c>
      <c r="G417" s="182" t="s">
        <v>282</v>
      </c>
      <c r="H417" s="182" t="s">
        <v>282</v>
      </c>
      <c r="I417" s="182" t="s">
        <v>282</v>
      </c>
      <c r="J417" s="182" t="s">
        <v>282</v>
      </c>
      <c r="K417" s="181">
        <v>2201069</v>
      </c>
      <c r="L417" s="212">
        <v>3465901</v>
      </c>
      <c r="M417" s="204" t="s">
        <v>325</v>
      </c>
      <c r="N417" s="209">
        <v>1</v>
      </c>
      <c r="O417" s="182">
        <v>12</v>
      </c>
      <c r="P417" s="209">
        <v>230</v>
      </c>
      <c r="Q417" s="181">
        <v>0</v>
      </c>
      <c r="R417" s="182" t="s">
        <v>326</v>
      </c>
      <c r="S417" s="210" t="s">
        <v>650</v>
      </c>
      <c r="T417" s="206" t="s">
        <v>651</v>
      </c>
      <c r="U417" s="319"/>
      <c r="V417" s="319"/>
      <c r="X417" s="203" t="str">
        <f t="shared" si="14"/>
        <v>232020100300000000220106934659011811223000000</v>
      </c>
      <c r="Y417" s="289">
        <f t="shared" si="16"/>
        <v>45</v>
      </c>
      <c r="Z417" s="302"/>
      <c r="AA417" s="290"/>
      <c r="AB417"/>
    </row>
    <row r="418" spans="1:28" ht="30" customHeight="1">
      <c r="A418" s="181">
        <v>2</v>
      </c>
      <c r="B418" s="181">
        <v>3</v>
      </c>
      <c r="C418" s="182">
        <v>2</v>
      </c>
      <c r="D418" s="182" t="s">
        <v>279</v>
      </c>
      <c r="E418" s="182" t="s">
        <v>280</v>
      </c>
      <c r="F418" s="182" t="s">
        <v>281</v>
      </c>
      <c r="G418" s="182" t="s">
        <v>282</v>
      </c>
      <c r="H418" s="182" t="s">
        <v>282</v>
      </c>
      <c r="I418" s="182" t="s">
        <v>282</v>
      </c>
      <c r="J418" s="182" t="s">
        <v>282</v>
      </c>
      <c r="K418" s="181">
        <v>2201069</v>
      </c>
      <c r="L418" s="197">
        <v>3465901</v>
      </c>
      <c r="M418" s="188" t="s">
        <v>325</v>
      </c>
      <c r="N418" s="189">
        <v>3</v>
      </c>
      <c r="O418" s="182">
        <v>12</v>
      </c>
      <c r="P418" s="189">
        <v>100</v>
      </c>
      <c r="Q418" s="181">
        <v>0</v>
      </c>
      <c r="R418" s="182" t="s">
        <v>326</v>
      </c>
      <c r="S418" s="195" t="s">
        <v>650</v>
      </c>
      <c r="T418" s="191" t="s">
        <v>651</v>
      </c>
      <c r="U418" s="319"/>
      <c r="V418" s="319"/>
      <c r="X418" s="187" t="str">
        <f t="shared" si="14"/>
        <v>232020100300000000220106934659011831210000000</v>
      </c>
      <c r="Y418" s="289">
        <f t="shared" si="16"/>
        <v>45</v>
      </c>
      <c r="Z418" s="303"/>
      <c r="AA418" s="290"/>
      <c r="AB418"/>
    </row>
    <row r="419" spans="1:28" ht="30" customHeight="1">
      <c r="A419" s="181">
        <v>2</v>
      </c>
      <c r="B419" s="181">
        <v>3</v>
      </c>
      <c r="C419" s="182">
        <v>2</v>
      </c>
      <c r="D419" s="182" t="s">
        <v>280</v>
      </c>
      <c r="E419" s="182" t="s">
        <v>280</v>
      </c>
      <c r="F419" s="182" t="s">
        <v>281</v>
      </c>
      <c r="G419" s="186" t="s">
        <v>340</v>
      </c>
      <c r="H419" s="186" t="s">
        <v>279</v>
      </c>
      <c r="I419" s="186" t="s">
        <v>282</v>
      </c>
      <c r="J419" s="186" t="s">
        <v>282</v>
      </c>
      <c r="K419" s="181">
        <v>2201069</v>
      </c>
      <c r="L419" s="212" t="s">
        <v>283</v>
      </c>
      <c r="M419" s="204" t="s">
        <v>325</v>
      </c>
      <c r="N419" s="209">
        <v>1</v>
      </c>
      <c r="O419" s="182">
        <v>12</v>
      </c>
      <c r="P419" s="209">
        <v>230</v>
      </c>
      <c r="Q419" s="181">
        <v>0</v>
      </c>
      <c r="R419" s="182" t="s">
        <v>326</v>
      </c>
      <c r="S419" s="213" t="s">
        <v>232</v>
      </c>
      <c r="T419" s="206" t="s">
        <v>233</v>
      </c>
      <c r="U419" s="319"/>
      <c r="V419" s="319"/>
      <c r="X419" s="203" t="str">
        <f t="shared" si="14"/>
        <v>232010100305020000220106900000001811223000000</v>
      </c>
      <c r="Y419" s="289">
        <f t="shared" si="16"/>
        <v>45</v>
      </c>
      <c r="Z419" s="302">
        <v>2550000</v>
      </c>
      <c r="AA419" s="290" t="s">
        <v>360</v>
      </c>
    </row>
    <row r="420" spans="1:28" ht="30" customHeight="1">
      <c r="A420" s="181">
        <v>2</v>
      </c>
      <c r="B420" s="181">
        <v>3</v>
      </c>
      <c r="C420" s="182">
        <v>2</v>
      </c>
      <c r="D420" s="182" t="s">
        <v>280</v>
      </c>
      <c r="E420" s="182" t="s">
        <v>280</v>
      </c>
      <c r="F420" s="182" t="s">
        <v>281</v>
      </c>
      <c r="G420" s="186" t="s">
        <v>340</v>
      </c>
      <c r="H420" s="186" t="s">
        <v>279</v>
      </c>
      <c r="I420" s="186" t="s">
        <v>282</v>
      </c>
      <c r="J420" s="186" t="s">
        <v>282</v>
      </c>
      <c r="K420" s="181">
        <v>2201069</v>
      </c>
      <c r="L420" s="197" t="s">
        <v>283</v>
      </c>
      <c r="M420" s="188" t="s">
        <v>325</v>
      </c>
      <c r="N420" s="189">
        <v>3</v>
      </c>
      <c r="O420" s="182">
        <v>12</v>
      </c>
      <c r="P420" s="189">
        <v>100</v>
      </c>
      <c r="Q420" s="181">
        <v>0</v>
      </c>
      <c r="R420" s="182" t="s">
        <v>326</v>
      </c>
      <c r="S420" s="198" t="s">
        <v>232</v>
      </c>
      <c r="T420" s="191" t="s">
        <v>233</v>
      </c>
      <c r="U420" s="319"/>
      <c r="V420" s="319"/>
      <c r="X420" s="187" t="str">
        <f t="shared" si="14"/>
        <v>232010100305020000220106900000001831210000000</v>
      </c>
      <c r="Y420" s="289">
        <f t="shared" si="16"/>
        <v>45</v>
      </c>
      <c r="Z420" s="303"/>
      <c r="AA420" s="290"/>
      <c r="AB420"/>
    </row>
    <row r="421" spans="1:28" ht="30" customHeight="1">
      <c r="A421" s="181">
        <v>2</v>
      </c>
      <c r="B421" s="181">
        <v>3</v>
      </c>
      <c r="C421" s="182">
        <v>2</v>
      </c>
      <c r="D421" s="182" t="s">
        <v>279</v>
      </c>
      <c r="E421" s="182" t="s">
        <v>280</v>
      </c>
      <c r="F421" s="182" t="s">
        <v>281</v>
      </c>
      <c r="G421" s="182" t="s">
        <v>282</v>
      </c>
      <c r="H421" s="182" t="s">
        <v>282</v>
      </c>
      <c r="I421" s="182" t="s">
        <v>282</v>
      </c>
      <c r="J421" s="182" t="s">
        <v>282</v>
      </c>
      <c r="K421" s="181">
        <v>2201069</v>
      </c>
      <c r="L421" s="212">
        <v>3855001</v>
      </c>
      <c r="M421" s="204" t="s">
        <v>325</v>
      </c>
      <c r="N421" s="209">
        <v>1</v>
      </c>
      <c r="O421" s="182">
        <v>12</v>
      </c>
      <c r="P421" s="209">
        <v>230</v>
      </c>
      <c r="Q421" s="181">
        <v>0</v>
      </c>
      <c r="R421" s="182" t="s">
        <v>326</v>
      </c>
      <c r="S421" s="210" t="s">
        <v>652</v>
      </c>
      <c r="T421" s="206" t="s">
        <v>653</v>
      </c>
      <c r="U421" s="319"/>
      <c r="V421" s="319"/>
      <c r="X421" s="203" t="str">
        <f t="shared" si="14"/>
        <v>232020100300000000220106938550011811223000000</v>
      </c>
      <c r="Y421" s="289">
        <f t="shared" si="16"/>
        <v>45</v>
      </c>
      <c r="Z421" s="302"/>
      <c r="AA421" s="290"/>
      <c r="AB421"/>
    </row>
    <row r="422" spans="1:28" ht="30" customHeight="1">
      <c r="A422" s="181">
        <v>2</v>
      </c>
      <c r="B422" s="181">
        <v>3</v>
      </c>
      <c r="C422" s="182">
        <v>2</v>
      </c>
      <c r="D422" s="182" t="s">
        <v>279</v>
      </c>
      <c r="E422" s="182" t="s">
        <v>280</v>
      </c>
      <c r="F422" s="182" t="s">
        <v>281</v>
      </c>
      <c r="G422" s="182" t="s">
        <v>282</v>
      </c>
      <c r="H422" s="182" t="s">
        <v>282</v>
      </c>
      <c r="I422" s="182" t="s">
        <v>282</v>
      </c>
      <c r="J422" s="182" t="s">
        <v>282</v>
      </c>
      <c r="K422" s="181">
        <v>2201069</v>
      </c>
      <c r="L422" s="197">
        <v>3855001</v>
      </c>
      <c r="M422" s="188" t="s">
        <v>325</v>
      </c>
      <c r="N422" s="189">
        <v>3</v>
      </c>
      <c r="O422" s="182">
        <v>12</v>
      </c>
      <c r="P422" s="189">
        <v>100</v>
      </c>
      <c r="Q422" s="181">
        <v>0</v>
      </c>
      <c r="R422" s="182" t="s">
        <v>326</v>
      </c>
      <c r="S422" s="195" t="s">
        <v>652</v>
      </c>
      <c r="T422" s="191" t="s">
        <v>653</v>
      </c>
      <c r="U422" s="319"/>
      <c r="V422" s="319"/>
      <c r="X422" s="187" t="str">
        <f t="shared" si="14"/>
        <v>232020100300000000220106938550011831210000000</v>
      </c>
      <c r="Y422" s="289">
        <f t="shared" si="16"/>
        <v>45</v>
      </c>
      <c r="Z422" s="303"/>
      <c r="AA422" s="290"/>
      <c r="AB422"/>
    </row>
    <row r="423" spans="1:28" ht="30" customHeight="1">
      <c r="A423" s="181">
        <v>2</v>
      </c>
      <c r="B423" s="181">
        <v>3</v>
      </c>
      <c r="C423" s="182">
        <v>2</v>
      </c>
      <c r="D423" s="182" t="s">
        <v>279</v>
      </c>
      <c r="E423" s="182" t="s">
        <v>280</v>
      </c>
      <c r="F423" s="182" t="s">
        <v>281</v>
      </c>
      <c r="G423" s="182" t="s">
        <v>282</v>
      </c>
      <c r="H423" s="182" t="s">
        <v>282</v>
      </c>
      <c r="I423" s="182" t="s">
        <v>282</v>
      </c>
      <c r="J423" s="182" t="s">
        <v>282</v>
      </c>
      <c r="K423" s="181">
        <v>2201069</v>
      </c>
      <c r="L423" s="212">
        <v>3856001</v>
      </c>
      <c r="M423" s="204" t="s">
        <v>325</v>
      </c>
      <c r="N423" s="209">
        <v>1</v>
      </c>
      <c r="O423" s="182">
        <v>12</v>
      </c>
      <c r="P423" s="209">
        <v>230</v>
      </c>
      <c r="Q423" s="181">
        <v>0</v>
      </c>
      <c r="R423" s="182" t="s">
        <v>326</v>
      </c>
      <c r="S423" s="211" t="s">
        <v>654</v>
      </c>
      <c r="T423" s="206" t="s">
        <v>655</v>
      </c>
      <c r="U423" s="319"/>
      <c r="V423" s="319"/>
      <c r="X423" s="203" t="str">
        <f t="shared" si="14"/>
        <v>232020100300000000220106938560011811223000000</v>
      </c>
      <c r="Y423" s="289">
        <f t="shared" si="16"/>
        <v>45</v>
      </c>
      <c r="Z423" s="302"/>
      <c r="AA423" s="290"/>
      <c r="AB423"/>
    </row>
    <row r="424" spans="1:28" ht="30" customHeight="1">
      <c r="A424" s="181">
        <v>2</v>
      </c>
      <c r="B424" s="181">
        <v>3</v>
      </c>
      <c r="C424" s="182">
        <v>2</v>
      </c>
      <c r="D424" s="182" t="s">
        <v>279</v>
      </c>
      <c r="E424" s="182" t="s">
        <v>280</v>
      </c>
      <c r="F424" s="182" t="s">
        <v>281</v>
      </c>
      <c r="G424" s="182" t="s">
        <v>282</v>
      </c>
      <c r="H424" s="182" t="s">
        <v>282</v>
      </c>
      <c r="I424" s="182" t="s">
        <v>282</v>
      </c>
      <c r="J424" s="182" t="s">
        <v>282</v>
      </c>
      <c r="K424" s="181">
        <v>2201069</v>
      </c>
      <c r="L424" s="197">
        <v>3856001</v>
      </c>
      <c r="M424" s="188" t="s">
        <v>325</v>
      </c>
      <c r="N424" s="189">
        <v>3</v>
      </c>
      <c r="O424" s="182">
        <v>12</v>
      </c>
      <c r="P424" s="189">
        <v>100</v>
      </c>
      <c r="Q424" s="181">
        <v>0</v>
      </c>
      <c r="R424" s="182" t="s">
        <v>326</v>
      </c>
      <c r="S424" s="196" t="s">
        <v>654</v>
      </c>
      <c r="T424" s="191" t="s">
        <v>655</v>
      </c>
      <c r="U424" s="319"/>
      <c r="V424" s="319"/>
      <c r="X424" s="187" t="str">
        <f t="shared" si="14"/>
        <v>232020100300000000220106938560011831210000000</v>
      </c>
      <c r="Y424" s="289">
        <f t="shared" si="16"/>
        <v>45</v>
      </c>
      <c r="Z424" s="303"/>
      <c r="AA424" s="290"/>
      <c r="AB424"/>
    </row>
    <row r="425" spans="1:28" ht="30" customHeight="1">
      <c r="A425" s="181">
        <v>2</v>
      </c>
      <c r="B425" s="181">
        <v>3</v>
      </c>
      <c r="C425" s="182">
        <v>2</v>
      </c>
      <c r="D425" s="182" t="s">
        <v>279</v>
      </c>
      <c r="E425" s="182" t="s">
        <v>280</v>
      </c>
      <c r="F425" s="182" t="s">
        <v>281</v>
      </c>
      <c r="G425" s="182" t="s">
        <v>282</v>
      </c>
      <c r="H425" s="182" t="s">
        <v>282</v>
      </c>
      <c r="I425" s="182" t="s">
        <v>282</v>
      </c>
      <c r="J425" s="182" t="s">
        <v>282</v>
      </c>
      <c r="K425" s="181">
        <v>2201069</v>
      </c>
      <c r="L425" s="212">
        <v>3859007</v>
      </c>
      <c r="M425" s="204" t="s">
        <v>325</v>
      </c>
      <c r="N425" s="209">
        <v>1</v>
      </c>
      <c r="O425" s="182">
        <v>12</v>
      </c>
      <c r="P425" s="209">
        <v>230</v>
      </c>
      <c r="Q425" s="181">
        <v>0</v>
      </c>
      <c r="R425" s="182" t="s">
        <v>326</v>
      </c>
      <c r="S425" s="211" t="s">
        <v>656</v>
      </c>
      <c r="T425" s="206" t="s">
        <v>657</v>
      </c>
      <c r="U425" s="319"/>
      <c r="V425" s="319"/>
      <c r="X425" s="203" t="str">
        <f t="shared" si="14"/>
        <v>232020100300000000220106938590071811223000000</v>
      </c>
      <c r="Y425" s="289">
        <f t="shared" si="16"/>
        <v>45</v>
      </c>
      <c r="Z425" s="302"/>
      <c r="AA425" s="290"/>
      <c r="AB425"/>
    </row>
    <row r="426" spans="1:28" ht="30" customHeight="1">
      <c r="A426" s="181">
        <v>2</v>
      </c>
      <c r="B426" s="181">
        <v>3</v>
      </c>
      <c r="C426" s="182">
        <v>2</v>
      </c>
      <c r="D426" s="182" t="s">
        <v>279</v>
      </c>
      <c r="E426" s="182" t="s">
        <v>280</v>
      </c>
      <c r="F426" s="182" t="s">
        <v>281</v>
      </c>
      <c r="G426" s="182" t="s">
        <v>282</v>
      </c>
      <c r="H426" s="182" t="s">
        <v>282</v>
      </c>
      <c r="I426" s="182" t="s">
        <v>282</v>
      </c>
      <c r="J426" s="182" t="s">
        <v>282</v>
      </c>
      <c r="K426" s="181">
        <v>2201069</v>
      </c>
      <c r="L426" s="197">
        <v>3859007</v>
      </c>
      <c r="M426" s="188" t="s">
        <v>325</v>
      </c>
      <c r="N426" s="189">
        <v>3</v>
      </c>
      <c r="O426" s="182">
        <v>12</v>
      </c>
      <c r="P426" s="189">
        <v>100</v>
      </c>
      <c r="Q426" s="181">
        <v>0</v>
      </c>
      <c r="R426" s="182" t="s">
        <v>326</v>
      </c>
      <c r="S426" s="196" t="s">
        <v>656</v>
      </c>
      <c r="T426" s="191" t="s">
        <v>657</v>
      </c>
      <c r="U426" s="319"/>
      <c r="V426" s="319"/>
      <c r="X426" s="187" t="str">
        <f t="shared" si="14"/>
        <v>232020100300000000220106938590071831210000000</v>
      </c>
      <c r="Y426" s="289">
        <f t="shared" si="16"/>
        <v>45</v>
      </c>
      <c r="Z426" s="303"/>
      <c r="AA426" s="290"/>
      <c r="AB426"/>
    </row>
    <row r="427" spans="1:28" ht="45" customHeight="1">
      <c r="A427" s="181">
        <v>2</v>
      </c>
      <c r="B427" s="181">
        <v>3</v>
      </c>
      <c r="C427" s="182">
        <v>2</v>
      </c>
      <c r="D427" s="182" t="s">
        <v>279</v>
      </c>
      <c r="E427" s="182" t="s">
        <v>280</v>
      </c>
      <c r="F427" s="182" t="s">
        <v>281</v>
      </c>
      <c r="G427" s="182" t="s">
        <v>282</v>
      </c>
      <c r="H427" s="182" t="s">
        <v>282</v>
      </c>
      <c r="I427" s="182" t="s">
        <v>282</v>
      </c>
      <c r="J427" s="182" t="s">
        <v>282</v>
      </c>
      <c r="K427" s="181">
        <v>2201069</v>
      </c>
      <c r="L427" s="212">
        <v>3859008</v>
      </c>
      <c r="M427" s="204" t="s">
        <v>325</v>
      </c>
      <c r="N427" s="209">
        <v>1</v>
      </c>
      <c r="O427" s="182">
        <v>12</v>
      </c>
      <c r="P427" s="209">
        <v>230</v>
      </c>
      <c r="Q427" s="181">
        <v>0</v>
      </c>
      <c r="R427" s="182" t="s">
        <v>326</v>
      </c>
      <c r="S427" s="211" t="s">
        <v>658</v>
      </c>
      <c r="T427" s="206" t="s">
        <v>659</v>
      </c>
      <c r="U427" s="319"/>
      <c r="V427" s="319"/>
      <c r="X427" s="203" t="str">
        <f t="shared" si="14"/>
        <v>232020100300000000220106938590081811223000000</v>
      </c>
      <c r="Y427" s="289">
        <f t="shared" si="16"/>
        <v>45</v>
      </c>
      <c r="Z427" s="302"/>
      <c r="AA427" s="290"/>
      <c r="AB427"/>
    </row>
    <row r="428" spans="1:28" ht="45" customHeight="1">
      <c r="A428" s="181">
        <v>2</v>
      </c>
      <c r="B428" s="181">
        <v>3</v>
      </c>
      <c r="C428" s="182">
        <v>2</v>
      </c>
      <c r="D428" s="182" t="s">
        <v>279</v>
      </c>
      <c r="E428" s="182" t="s">
        <v>280</v>
      </c>
      <c r="F428" s="182" t="s">
        <v>281</v>
      </c>
      <c r="G428" s="182" t="s">
        <v>282</v>
      </c>
      <c r="H428" s="182" t="s">
        <v>282</v>
      </c>
      <c r="I428" s="182" t="s">
        <v>282</v>
      </c>
      <c r="J428" s="182" t="s">
        <v>282</v>
      </c>
      <c r="K428" s="181">
        <v>2201069</v>
      </c>
      <c r="L428" s="197">
        <v>3859008</v>
      </c>
      <c r="M428" s="188" t="s">
        <v>325</v>
      </c>
      <c r="N428" s="189">
        <v>3</v>
      </c>
      <c r="O428" s="182">
        <v>12</v>
      </c>
      <c r="P428" s="189">
        <v>100</v>
      </c>
      <c r="Q428" s="181">
        <v>0</v>
      </c>
      <c r="R428" s="182" t="s">
        <v>326</v>
      </c>
      <c r="S428" s="196" t="s">
        <v>658</v>
      </c>
      <c r="T428" s="191" t="s">
        <v>659</v>
      </c>
      <c r="U428" s="319"/>
      <c r="V428" s="319"/>
      <c r="X428" s="187" t="str">
        <f t="shared" si="14"/>
        <v>232020100300000000220106938590081831210000000</v>
      </c>
      <c r="Y428" s="289">
        <f t="shared" si="16"/>
        <v>45</v>
      </c>
      <c r="Z428" s="303"/>
      <c r="AA428" s="290"/>
      <c r="AB428"/>
    </row>
    <row r="429" spans="1:28" ht="30" customHeight="1">
      <c r="A429" s="181">
        <v>2</v>
      </c>
      <c r="B429" s="181">
        <v>3</v>
      </c>
      <c r="C429" s="182">
        <v>2</v>
      </c>
      <c r="D429" s="182" t="s">
        <v>279</v>
      </c>
      <c r="E429" s="182" t="s">
        <v>280</v>
      </c>
      <c r="F429" s="182" t="s">
        <v>281</v>
      </c>
      <c r="G429" s="182" t="s">
        <v>282</v>
      </c>
      <c r="H429" s="182" t="s">
        <v>282</v>
      </c>
      <c r="I429" s="182" t="s">
        <v>282</v>
      </c>
      <c r="J429" s="182" t="s">
        <v>282</v>
      </c>
      <c r="K429" s="181">
        <v>2201069</v>
      </c>
      <c r="L429" s="212">
        <v>3859011</v>
      </c>
      <c r="M429" s="204" t="s">
        <v>325</v>
      </c>
      <c r="N429" s="209">
        <v>1</v>
      </c>
      <c r="O429" s="182">
        <v>12</v>
      </c>
      <c r="P429" s="209">
        <v>230</v>
      </c>
      <c r="Q429" s="181">
        <v>0</v>
      </c>
      <c r="R429" s="182" t="s">
        <v>326</v>
      </c>
      <c r="S429" s="211" t="s">
        <v>660</v>
      </c>
      <c r="T429" s="206" t="s">
        <v>661</v>
      </c>
      <c r="U429" s="319"/>
      <c r="V429" s="319"/>
      <c r="X429" s="203" t="str">
        <f t="shared" si="14"/>
        <v>232020100300000000220106938590111811223000000</v>
      </c>
      <c r="Y429" s="289">
        <f t="shared" si="16"/>
        <v>45</v>
      </c>
      <c r="Z429" s="302"/>
      <c r="AA429" s="290"/>
      <c r="AB429"/>
    </row>
    <row r="430" spans="1:28" ht="30" customHeight="1">
      <c r="A430" s="181">
        <v>2</v>
      </c>
      <c r="B430" s="181">
        <v>3</v>
      </c>
      <c r="C430" s="182">
        <v>2</v>
      </c>
      <c r="D430" s="182" t="s">
        <v>279</v>
      </c>
      <c r="E430" s="182" t="s">
        <v>280</v>
      </c>
      <c r="F430" s="182" t="s">
        <v>281</v>
      </c>
      <c r="G430" s="182" t="s">
        <v>282</v>
      </c>
      <c r="H430" s="182" t="s">
        <v>282</v>
      </c>
      <c r="I430" s="182" t="s">
        <v>282</v>
      </c>
      <c r="J430" s="182" t="s">
        <v>282</v>
      </c>
      <c r="K430" s="181">
        <v>2201069</v>
      </c>
      <c r="L430" s="197">
        <v>3859011</v>
      </c>
      <c r="M430" s="188" t="s">
        <v>325</v>
      </c>
      <c r="N430" s="189">
        <v>3</v>
      </c>
      <c r="O430" s="182">
        <v>12</v>
      </c>
      <c r="P430" s="189">
        <v>100</v>
      </c>
      <c r="Q430" s="181">
        <v>0</v>
      </c>
      <c r="R430" s="182" t="s">
        <v>326</v>
      </c>
      <c r="S430" s="196" t="s">
        <v>660</v>
      </c>
      <c r="T430" s="191" t="s">
        <v>661</v>
      </c>
      <c r="U430" s="319"/>
      <c r="V430" s="319"/>
      <c r="X430" s="187" t="str">
        <f t="shared" si="14"/>
        <v>232020100300000000220106938590111831210000000</v>
      </c>
      <c r="Y430" s="289">
        <f t="shared" si="16"/>
        <v>45</v>
      </c>
      <c r="Z430" s="303"/>
      <c r="AA430" s="290"/>
      <c r="AB430"/>
    </row>
    <row r="431" spans="1:28" ht="30" customHeight="1">
      <c r="A431" s="181">
        <v>2</v>
      </c>
      <c r="B431" s="181">
        <v>3</v>
      </c>
      <c r="C431" s="182">
        <v>2</v>
      </c>
      <c r="D431" s="182" t="s">
        <v>279</v>
      </c>
      <c r="E431" s="182" t="s">
        <v>280</v>
      </c>
      <c r="F431" s="182" t="s">
        <v>281</v>
      </c>
      <c r="G431" s="182" t="s">
        <v>282</v>
      </c>
      <c r="H431" s="182" t="s">
        <v>282</v>
      </c>
      <c r="I431" s="182" t="s">
        <v>282</v>
      </c>
      <c r="J431" s="182" t="s">
        <v>282</v>
      </c>
      <c r="K431" s="181">
        <v>2201069</v>
      </c>
      <c r="L431" s="189">
        <v>3221001</v>
      </c>
      <c r="M431" s="188" t="s">
        <v>325</v>
      </c>
      <c r="N431" s="189" t="s">
        <v>409</v>
      </c>
      <c r="O431" s="182">
        <v>12</v>
      </c>
      <c r="P431" s="187" t="s">
        <v>428</v>
      </c>
      <c r="Q431" s="181">
        <v>0</v>
      </c>
      <c r="R431" s="182" t="s">
        <v>326</v>
      </c>
      <c r="S431" s="196" t="s">
        <v>235</v>
      </c>
      <c r="T431" s="191" t="s">
        <v>236</v>
      </c>
      <c r="U431" s="183"/>
      <c r="V431" s="184"/>
      <c r="X431" s="187" t="str">
        <f t="shared" si="14"/>
        <v>232020100300000000220106932210011831210000000</v>
      </c>
      <c r="Y431" s="288">
        <f t="shared" ref="Y431:Y462" si="17">+LEN(X431)</f>
        <v>45</v>
      </c>
      <c r="Z431" s="303"/>
      <c r="AA431" s="290"/>
      <c r="AB431"/>
    </row>
    <row r="432" spans="1:28" ht="30" customHeight="1">
      <c r="A432" s="181">
        <v>2</v>
      </c>
      <c r="B432" s="181">
        <v>3</v>
      </c>
      <c r="C432" s="182">
        <v>2</v>
      </c>
      <c r="D432" s="182" t="s">
        <v>279</v>
      </c>
      <c r="E432" s="182" t="s">
        <v>280</v>
      </c>
      <c r="F432" s="182" t="s">
        <v>281</v>
      </c>
      <c r="G432" s="182" t="s">
        <v>282</v>
      </c>
      <c r="H432" s="182" t="s">
        <v>282</v>
      </c>
      <c r="I432" s="182" t="s">
        <v>282</v>
      </c>
      <c r="J432" s="182" t="s">
        <v>282</v>
      </c>
      <c r="K432" s="181">
        <v>2201069</v>
      </c>
      <c r="L432" s="209">
        <v>3221001</v>
      </c>
      <c r="M432" s="204" t="s">
        <v>325</v>
      </c>
      <c r="N432" s="209">
        <v>1</v>
      </c>
      <c r="O432" s="182">
        <v>12</v>
      </c>
      <c r="P432" s="203">
        <v>230</v>
      </c>
      <c r="Q432" s="181">
        <v>0</v>
      </c>
      <c r="R432" s="182" t="s">
        <v>326</v>
      </c>
      <c r="S432" s="211" t="s">
        <v>235</v>
      </c>
      <c r="T432" s="206" t="s">
        <v>236</v>
      </c>
      <c r="U432" s="183"/>
      <c r="V432" s="184"/>
      <c r="X432" s="203" t="str">
        <f t="shared" si="14"/>
        <v>232020100300000000220106932210011811223000000</v>
      </c>
      <c r="Y432" s="288">
        <f t="shared" si="17"/>
        <v>45</v>
      </c>
      <c r="Z432" s="302">
        <v>1672780</v>
      </c>
      <c r="AA432" s="290" t="s">
        <v>662</v>
      </c>
    </row>
    <row r="433" spans="1:28" ht="45" customHeight="1">
      <c r="A433" s="181">
        <v>2</v>
      </c>
      <c r="B433" s="181">
        <v>3</v>
      </c>
      <c r="C433" s="182">
        <v>2</v>
      </c>
      <c r="D433" s="182" t="s">
        <v>279</v>
      </c>
      <c r="E433" s="182" t="s">
        <v>279</v>
      </c>
      <c r="F433" s="182" t="s">
        <v>337</v>
      </c>
      <c r="G433" s="182" t="s">
        <v>282</v>
      </c>
      <c r="H433" s="182" t="s">
        <v>282</v>
      </c>
      <c r="I433" s="182" t="s">
        <v>282</v>
      </c>
      <c r="J433" s="182" t="s">
        <v>282</v>
      </c>
      <c r="K433" s="181">
        <v>2201075</v>
      </c>
      <c r="L433" s="189">
        <v>9629000</v>
      </c>
      <c r="M433" s="188" t="s">
        <v>325</v>
      </c>
      <c r="N433" s="189" t="s">
        <v>409</v>
      </c>
      <c r="O433" s="182">
        <v>12</v>
      </c>
      <c r="P433" s="187" t="s">
        <v>428</v>
      </c>
      <c r="Q433" s="181">
        <v>0</v>
      </c>
      <c r="R433" s="182" t="s">
        <v>326</v>
      </c>
      <c r="S433" s="195" t="s">
        <v>663</v>
      </c>
      <c r="T433" s="191" t="s">
        <v>664</v>
      </c>
      <c r="U433" s="183"/>
      <c r="V433" s="184"/>
      <c r="X433" s="187" t="str">
        <f t="shared" si="14"/>
        <v>232020200900000000220107596290001831210000000</v>
      </c>
      <c r="Y433" s="288">
        <f t="shared" si="17"/>
        <v>45</v>
      </c>
      <c r="Z433" s="303"/>
      <c r="AA433" s="290"/>
      <c r="AB433"/>
    </row>
    <row r="434" spans="1:28" ht="45" customHeight="1">
      <c r="A434" s="181">
        <v>2</v>
      </c>
      <c r="B434" s="181">
        <v>3</v>
      </c>
      <c r="C434" s="182">
        <v>2</v>
      </c>
      <c r="D434" s="182" t="s">
        <v>279</v>
      </c>
      <c r="E434" s="182" t="s">
        <v>279</v>
      </c>
      <c r="F434" s="182" t="s">
        <v>337</v>
      </c>
      <c r="G434" s="182" t="s">
        <v>282</v>
      </c>
      <c r="H434" s="182" t="s">
        <v>282</v>
      </c>
      <c r="I434" s="182" t="s">
        <v>282</v>
      </c>
      <c r="J434" s="182" t="s">
        <v>282</v>
      </c>
      <c r="K434" s="181">
        <v>2201075</v>
      </c>
      <c r="L434" s="209">
        <v>9629000</v>
      </c>
      <c r="M434" s="204" t="s">
        <v>325</v>
      </c>
      <c r="N434" s="209">
        <v>1</v>
      </c>
      <c r="O434" s="182">
        <v>12</v>
      </c>
      <c r="P434" s="203">
        <v>230</v>
      </c>
      <c r="Q434" s="181">
        <v>0</v>
      </c>
      <c r="R434" s="182" t="s">
        <v>326</v>
      </c>
      <c r="S434" s="210" t="s">
        <v>663</v>
      </c>
      <c r="T434" s="206" t="s">
        <v>664</v>
      </c>
      <c r="U434" s="183"/>
      <c r="V434" s="184"/>
      <c r="X434" s="203" t="str">
        <f t="shared" si="14"/>
        <v>232020200900000000220107596290001811223000000</v>
      </c>
      <c r="Y434" s="288">
        <f t="shared" si="17"/>
        <v>45</v>
      </c>
      <c r="Z434" s="302"/>
      <c r="AA434" s="290"/>
      <c r="AB434"/>
    </row>
    <row r="435" spans="1:28" ht="60" customHeight="1">
      <c r="A435" s="181">
        <v>2</v>
      </c>
      <c r="B435" s="181">
        <v>3</v>
      </c>
      <c r="C435" s="182">
        <v>2</v>
      </c>
      <c r="D435" s="182" t="s">
        <v>279</v>
      </c>
      <c r="E435" s="182" t="s">
        <v>279</v>
      </c>
      <c r="F435" s="182" t="s">
        <v>397</v>
      </c>
      <c r="G435" s="182" t="s">
        <v>282</v>
      </c>
      <c r="H435" s="182" t="s">
        <v>282</v>
      </c>
      <c r="I435" s="182" t="s">
        <v>282</v>
      </c>
      <c r="J435" s="182" t="s">
        <v>282</v>
      </c>
      <c r="K435" s="181">
        <v>2201075</v>
      </c>
      <c r="L435" s="189">
        <v>6339100</v>
      </c>
      <c r="M435" s="188" t="s">
        <v>325</v>
      </c>
      <c r="N435" s="189" t="s">
        <v>409</v>
      </c>
      <c r="O435" s="182">
        <v>12</v>
      </c>
      <c r="P435" s="187" t="s">
        <v>428</v>
      </c>
      <c r="Q435" s="181">
        <v>0</v>
      </c>
      <c r="R435" s="182" t="s">
        <v>326</v>
      </c>
      <c r="S435" s="199" t="s">
        <v>665</v>
      </c>
      <c r="T435" s="191" t="s">
        <v>666</v>
      </c>
      <c r="U435" s="183"/>
      <c r="V435" s="184"/>
      <c r="X435" s="187" t="str">
        <f t="shared" si="14"/>
        <v>232020200600000000220107563391001831210000000</v>
      </c>
      <c r="Y435" s="288">
        <f t="shared" si="17"/>
        <v>45</v>
      </c>
      <c r="Z435" s="303"/>
      <c r="AA435" s="290"/>
      <c r="AB435"/>
    </row>
    <row r="436" spans="1:28" ht="60" customHeight="1">
      <c r="A436" s="181">
        <v>2</v>
      </c>
      <c r="B436" s="181">
        <v>3</v>
      </c>
      <c r="C436" s="182">
        <v>2</v>
      </c>
      <c r="D436" s="182" t="s">
        <v>279</v>
      </c>
      <c r="E436" s="182" t="s">
        <v>279</v>
      </c>
      <c r="F436" s="182" t="s">
        <v>397</v>
      </c>
      <c r="G436" s="182" t="s">
        <v>282</v>
      </c>
      <c r="H436" s="182" t="s">
        <v>282</v>
      </c>
      <c r="I436" s="182" t="s">
        <v>282</v>
      </c>
      <c r="J436" s="182" t="s">
        <v>282</v>
      </c>
      <c r="K436" s="181">
        <v>2201075</v>
      </c>
      <c r="L436" s="209">
        <v>6339100</v>
      </c>
      <c r="M436" s="204" t="s">
        <v>325</v>
      </c>
      <c r="N436" s="209">
        <v>1</v>
      </c>
      <c r="O436" s="182">
        <v>12</v>
      </c>
      <c r="P436" s="203">
        <v>230</v>
      </c>
      <c r="Q436" s="181">
        <v>0</v>
      </c>
      <c r="R436" s="182" t="s">
        <v>326</v>
      </c>
      <c r="S436" s="214" t="s">
        <v>665</v>
      </c>
      <c r="T436" s="206" t="s">
        <v>666</v>
      </c>
      <c r="U436" s="183"/>
      <c r="V436" s="184"/>
      <c r="X436" s="203" t="str">
        <f t="shared" si="14"/>
        <v>232020200600000000220107563391001811223000000</v>
      </c>
      <c r="Y436" s="288">
        <f t="shared" si="17"/>
        <v>45</v>
      </c>
      <c r="Z436" s="302"/>
      <c r="AA436" s="290"/>
      <c r="AB436"/>
    </row>
    <row r="437" spans="1:28" ht="45" customHeight="1">
      <c r="A437" s="181">
        <v>2</v>
      </c>
      <c r="B437" s="181">
        <v>3</v>
      </c>
      <c r="C437" s="182">
        <v>2</v>
      </c>
      <c r="D437" s="182" t="s">
        <v>279</v>
      </c>
      <c r="E437" s="182" t="s">
        <v>280</v>
      </c>
      <c r="F437" s="182" t="s">
        <v>337</v>
      </c>
      <c r="G437" s="182" t="s">
        <v>282</v>
      </c>
      <c r="H437" s="182" t="s">
        <v>282</v>
      </c>
      <c r="I437" s="182" t="s">
        <v>282</v>
      </c>
      <c r="J437" s="182" t="s">
        <v>282</v>
      </c>
      <c r="K437" s="181">
        <v>2201042</v>
      </c>
      <c r="L437" s="189">
        <v>9699000</v>
      </c>
      <c r="M437" s="188" t="s">
        <v>325</v>
      </c>
      <c r="N437" s="189" t="s">
        <v>409</v>
      </c>
      <c r="O437" s="182">
        <v>12</v>
      </c>
      <c r="P437" s="187" t="s">
        <v>428</v>
      </c>
      <c r="Q437" s="181">
        <v>0</v>
      </c>
      <c r="R437" s="182" t="s">
        <v>326</v>
      </c>
      <c r="S437" s="200" t="s">
        <v>667</v>
      </c>
      <c r="T437" s="191" t="s">
        <v>668</v>
      </c>
      <c r="U437" s="183"/>
      <c r="V437" s="184"/>
      <c r="X437" s="187" t="str">
        <f t="shared" si="14"/>
        <v>232020100900000000220104296990001831210000000</v>
      </c>
      <c r="Y437" s="288">
        <f t="shared" si="17"/>
        <v>45</v>
      </c>
      <c r="Z437" s="303"/>
      <c r="AA437" s="290"/>
      <c r="AB437"/>
    </row>
    <row r="438" spans="1:28" ht="45" customHeight="1">
      <c r="A438" s="181">
        <v>2</v>
      </c>
      <c r="B438" s="181">
        <v>3</v>
      </c>
      <c r="C438" s="182">
        <v>2</v>
      </c>
      <c r="D438" s="182" t="s">
        <v>279</v>
      </c>
      <c r="E438" s="182" t="s">
        <v>280</v>
      </c>
      <c r="F438" s="182" t="s">
        <v>337</v>
      </c>
      <c r="G438" s="182" t="s">
        <v>282</v>
      </c>
      <c r="H438" s="182" t="s">
        <v>282</v>
      </c>
      <c r="I438" s="182" t="s">
        <v>282</v>
      </c>
      <c r="J438" s="182" t="s">
        <v>282</v>
      </c>
      <c r="K438" s="181">
        <v>2201042</v>
      </c>
      <c r="L438" s="209">
        <v>9699000</v>
      </c>
      <c r="M438" s="204" t="s">
        <v>325</v>
      </c>
      <c r="N438" s="209">
        <v>1</v>
      </c>
      <c r="O438" s="182">
        <v>12</v>
      </c>
      <c r="P438" s="203">
        <v>230</v>
      </c>
      <c r="Q438" s="181">
        <v>0</v>
      </c>
      <c r="R438" s="182" t="s">
        <v>326</v>
      </c>
      <c r="S438" s="205" t="s">
        <v>669</v>
      </c>
      <c r="T438" s="206" t="s">
        <v>668</v>
      </c>
      <c r="U438" s="183"/>
      <c r="V438" s="184"/>
      <c r="X438" s="203" t="str">
        <f t="shared" si="14"/>
        <v>232020100900000000220104296990001811223000000</v>
      </c>
      <c r="Y438" s="288">
        <f t="shared" si="17"/>
        <v>45</v>
      </c>
      <c r="Z438" s="302"/>
      <c r="AA438" s="290"/>
      <c r="AB438"/>
    </row>
    <row r="439" spans="1:28" ht="30" customHeight="1">
      <c r="A439" s="181">
        <v>2</v>
      </c>
      <c r="B439" s="181">
        <v>3</v>
      </c>
      <c r="C439" s="182">
        <v>2</v>
      </c>
      <c r="D439" s="182" t="s">
        <v>279</v>
      </c>
      <c r="E439" s="182" t="s">
        <v>280</v>
      </c>
      <c r="F439" s="182" t="s">
        <v>281</v>
      </c>
      <c r="G439" s="182" t="s">
        <v>282</v>
      </c>
      <c r="H439" s="182" t="s">
        <v>282</v>
      </c>
      <c r="I439" s="182" t="s">
        <v>282</v>
      </c>
      <c r="J439" s="182" t="s">
        <v>282</v>
      </c>
      <c r="K439" s="181">
        <v>2201069</v>
      </c>
      <c r="L439" s="189">
        <v>3814035</v>
      </c>
      <c r="M439" s="188" t="s">
        <v>325</v>
      </c>
      <c r="N439" s="189" t="s">
        <v>409</v>
      </c>
      <c r="O439" s="182">
        <v>12</v>
      </c>
      <c r="P439" s="187" t="s">
        <v>428</v>
      </c>
      <c r="Q439" s="181">
        <v>0</v>
      </c>
      <c r="R439" s="182" t="s">
        <v>326</v>
      </c>
      <c r="S439" s="199" t="s">
        <v>670</v>
      </c>
      <c r="T439" s="191" t="s">
        <v>671</v>
      </c>
      <c r="U439" s="183"/>
      <c r="V439" s="184"/>
      <c r="X439" s="187" t="str">
        <f t="shared" si="14"/>
        <v>232020100300000000220106938140351831210000000</v>
      </c>
      <c r="Y439" s="288">
        <f t="shared" si="17"/>
        <v>45</v>
      </c>
      <c r="Z439" s="303"/>
      <c r="AA439" s="290"/>
      <c r="AB439"/>
    </row>
    <row r="440" spans="1:28" ht="30" customHeight="1">
      <c r="A440" s="181">
        <v>2</v>
      </c>
      <c r="B440" s="181">
        <v>3</v>
      </c>
      <c r="C440" s="182">
        <v>2</v>
      </c>
      <c r="D440" s="182" t="s">
        <v>279</v>
      </c>
      <c r="E440" s="182" t="s">
        <v>280</v>
      </c>
      <c r="F440" s="182" t="s">
        <v>281</v>
      </c>
      <c r="G440" s="182" t="s">
        <v>282</v>
      </c>
      <c r="H440" s="182" t="s">
        <v>282</v>
      </c>
      <c r="I440" s="182" t="s">
        <v>282</v>
      </c>
      <c r="J440" s="182" t="s">
        <v>282</v>
      </c>
      <c r="K440" s="181">
        <v>2201069</v>
      </c>
      <c r="L440" s="209">
        <v>3814035</v>
      </c>
      <c r="M440" s="204" t="s">
        <v>325</v>
      </c>
      <c r="N440" s="209">
        <v>1</v>
      </c>
      <c r="O440" s="182">
        <v>12</v>
      </c>
      <c r="P440" s="203">
        <v>230</v>
      </c>
      <c r="Q440" s="181">
        <v>0</v>
      </c>
      <c r="R440" s="182" t="s">
        <v>326</v>
      </c>
      <c r="S440" s="214" t="s">
        <v>670</v>
      </c>
      <c r="T440" s="206" t="s">
        <v>671</v>
      </c>
      <c r="U440" s="183"/>
      <c r="V440" s="184"/>
      <c r="X440" s="203" t="str">
        <f t="shared" si="14"/>
        <v>232020100300000000220106938140351811223000000</v>
      </c>
      <c r="Y440" s="288">
        <f t="shared" si="17"/>
        <v>45</v>
      </c>
      <c r="Z440" s="302"/>
      <c r="AA440" s="290"/>
      <c r="AB440"/>
    </row>
    <row r="441" spans="1:28" ht="15" customHeight="1">
      <c r="A441" s="181">
        <v>2</v>
      </c>
      <c r="B441" s="181">
        <v>3</v>
      </c>
      <c r="C441" s="182">
        <v>2</v>
      </c>
      <c r="D441" s="182" t="s">
        <v>280</v>
      </c>
      <c r="E441" s="182" t="s">
        <v>280</v>
      </c>
      <c r="F441" s="182" t="s">
        <v>281</v>
      </c>
      <c r="G441" s="182" t="s">
        <v>341</v>
      </c>
      <c r="H441" s="182" t="s">
        <v>279</v>
      </c>
      <c r="I441" s="181" t="s">
        <v>282</v>
      </c>
      <c r="J441" s="182" t="s">
        <v>282</v>
      </c>
      <c r="K441" s="182">
        <v>2201069</v>
      </c>
      <c r="L441" s="212" t="s">
        <v>283</v>
      </c>
      <c r="M441" s="204" t="s">
        <v>325</v>
      </c>
      <c r="N441" s="209">
        <v>1</v>
      </c>
      <c r="O441" s="182">
        <v>12</v>
      </c>
      <c r="P441" s="209">
        <v>230</v>
      </c>
      <c r="Q441" s="181">
        <v>0</v>
      </c>
      <c r="R441" s="182" t="s">
        <v>326</v>
      </c>
      <c r="S441" s="215" t="s">
        <v>672</v>
      </c>
      <c r="T441" s="206" t="s">
        <v>673</v>
      </c>
      <c r="U441" s="183"/>
      <c r="V441" s="184"/>
      <c r="X441" s="203" t="str">
        <f t="shared" si="14"/>
        <v>232010100303020000220106900000001811223000000</v>
      </c>
      <c r="Y441" s="288">
        <f t="shared" si="17"/>
        <v>45</v>
      </c>
      <c r="Z441" s="302"/>
      <c r="AA441" s="290"/>
      <c r="AB441"/>
    </row>
    <row r="442" spans="1:28" ht="15" customHeight="1">
      <c r="A442" s="181">
        <v>2</v>
      </c>
      <c r="B442" s="181">
        <v>3</v>
      </c>
      <c r="C442" s="182">
        <v>2</v>
      </c>
      <c r="D442" s="182" t="s">
        <v>280</v>
      </c>
      <c r="E442" s="182" t="s">
        <v>280</v>
      </c>
      <c r="F442" s="182" t="s">
        <v>281</v>
      </c>
      <c r="G442" s="182" t="s">
        <v>341</v>
      </c>
      <c r="H442" s="182" t="s">
        <v>279</v>
      </c>
      <c r="I442" s="181" t="s">
        <v>282</v>
      </c>
      <c r="J442" s="182" t="s">
        <v>282</v>
      </c>
      <c r="K442" s="182">
        <v>2201069</v>
      </c>
      <c r="L442" s="197" t="s">
        <v>283</v>
      </c>
      <c r="M442" s="188" t="s">
        <v>325</v>
      </c>
      <c r="N442" s="189">
        <v>3</v>
      </c>
      <c r="O442" s="182">
        <v>12</v>
      </c>
      <c r="P442" s="189">
        <v>100</v>
      </c>
      <c r="Q442" s="181">
        <v>0</v>
      </c>
      <c r="R442" s="182" t="s">
        <v>326</v>
      </c>
      <c r="S442" s="201" t="s">
        <v>672</v>
      </c>
      <c r="T442" s="191" t="s">
        <v>673</v>
      </c>
      <c r="U442" s="183"/>
      <c r="V442" s="184"/>
      <c r="X442" s="187" t="str">
        <f t="shared" si="14"/>
        <v>232010100303020000220106900000001831210000000</v>
      </c>
      <c r="Y442" s="288">
        <f t="shared" si="17"/>
        <v>45</v>
      </c>
      <c r="Z442" s="303"/>
      <c r="AA442" s="290"/>
      <c r="AB442"/>
    </row>
    <row r="443" spans="1:28" ht="45" customHeight="1">
      <c r="A443" s="181">
        <v>2</v>
      </c>
      <c r="B443" s="181">
        <v>3</v>
      </c>
      <c r="C443" s="182">
        <v>2</v>
      </c>
      <c r="D443" s="182" t="s">
        <v>279</v>
      </c>
      <c r="E443" s="182" t="s">
        <v>280</v>
      </c>
      <c r="F443" s="182" t="s">
        <v>281</v>
      </c>
      <c r="G443" s="182" t="s">
        <v>282</v>
      </c>
      <c r="H443" s="182" t="s">
        <v>282</v>
      </c>
      <c r="I443" s="182" t="s">
        <v>282</v>
      </c>
      <c r="J443" s="182" t="s">
        <v>282</v>
      </c>
      <c r="K443" s="181">
        <v>2201069</v>
      </c>
      <c r="L443" s="189">
        <v>3824004</v>
      </c>
      <c r="M443" s="188" t="s">
        <v>325</v>
      </c>
      <c r="N443" s="189" t="s">
        <v>409</v>
      </c>
      <c r="O443" s="182">
        <v>12</v>
      </c>
      <c r="P443" s="187" t="s">
        <v>428</v>
      </c>
      <c r="Q443" s="181">
        <v>0</v>
      </c>
      <c r="R443" s="182" t="s">
        <v>326</v>
      </c>
      <c r="S443" s="199" t="s">
        <v>238</v>
      </c>
      <c r="T443" s="202" t="s">
        <v>239</v>
      </c>
      <c r="U443" s="183"/>
      <c r="V443" s="184"/>
      <c r="X443" s="187" t="str">
        <f t="shared" si="14"/>
        <v>232020100300000000220106938240041831210000000</v>
      </c>
      <c r="Y443" s="288">
        <f t="shared" si="17"/>
        <v>45</v>
      </c>
      <c r="Z443" s="303"/>
      <c r="AA443" s="290"/>
      <c r="AB443"/>
    </row>
    <row r="444" spans="1:28" ht="45" customHeight="1">
      <c r="A444" s="181">
        <v>2</v>
      </c>
      <c r="B444" s="181">
        <v>3</v>
      </c>
      <c r="C444" s="182">
        <v>2</v>
      </c>
      <c r="D444" s="182" t="s">
        <v>279</v>
      </c>
      <c r="E444" s="182" t="s">
        <v>280</v>
      </c>
      <c r="F444" s="182" t="s">
        <v>281</v>
      </c>
      <c r="G444" s="182" t="s">
        <v>282</v>
      </c>
      <c r="H444" s="182" t="s">
        <v>282</v>
      </c>
      <c r="I444" s="182" t="s">
        <v>282</v>
      </c>
      <c r="J444" s="182" t="s">
        <v>282</v>
      </c>
      <c r="K444" s="181">
        <v>2201069</v>
      </c>
      <c r="L444" s="209">
        <v>3824004</v>
      </c>
      <c r="M444" s="204" t="s">
        <v>325</v>
      </c>
      <c r="N444" s="209">
        <v>1</v>
      </c>
      <c r="O444" s="182">
        <v>12</v>
      </c>
      <c r="P444" s="203">
        <v>230</v>
      </c>
      <c r="Q444" s="181">
        <v>0</v>
      </c>
      <c r="R444" s="182" t="s">
        <v>326</v>
      </c>
      <c r="S444" s="214" t="s">
        <v>238</v>
      </c>
      <c r="T444" s="216" t="s">
        <v>239</v>
      </c>
      <c r="U444" s="183"/>
      <c r="V444" s="184"/>
      <c r="X444" s="203" t="str">
        <f t="shared" si="14"/>
        <v>232020100300000000220106938240041811223000000</v>
      </c>
      <c r="Y444" s="288">
        <f t="shared" si="17"/>
        <v>45</v>
      </c>
      <c r="Z444" s="302">
        <v>969600</v>
      </c>
      <c r="AA444" s="290" t="s">
        <v>371</v>
      </c>
    </row>
    <row r="445" spans="1:28" ht="30" customHeight="1">
      <c r="A445" s="181">
        <v>2</v>
      </c>
      <c r="B445" s="181">
        <v>3</v>
      </c>
      <c r="C445" s="182">
        <v>2</v>
      </c>
      <c r="D445" s="182" t="s">
        <v>279</v>
      </c>
      <c r="E445" s="182" t="s">
        <v>280</v>
      </c>
      <c r="F445" s="182" t="s">
        <v>281</v>
      </c>
      <c r="G445" s="182" t="s">
        <v>282</v>
      </c>
      <c r="H445" s="182" t="s">
        <v>282</v>
      </c>
      <c r="I445" s="182" t="s">
        <v>282</v>
      </c>
      <c r="J445" s="182" t="s">
        <v>282</v>
      </c>
      <c r="K445" s="181">
        <v>2201069</v>
      </c>
      <c r="L445" s="189">
        <v>3891103</v>
      </c>
      <c r="M445" s="188" t="s">
        <v>325</v>
      </c>
      <c r="N445" s="189" t="s">
        <v>409</v>
      </c>
      <c r="O445" s="182">
        <v>12</v>
      </c>
      <c r="P445" s="187" t="s">
        <v>428</v>
      </c>
      <c r="Q445" s="181">
        <v>0</v>
      </c>
      <c r="R445" s="182" t="s">
        <v>326</v>
      </c>
      <c r="S445" s="199" t="s">
        <v>241</v>
      </c>
      <c r="T445" s="191" t="s">
        <v>150</v>
      </c>
      <c r="U445" s="183"/>
      <c r="V445" s="184"/>
      <c r="X445" s="187" t="str">
        <f t="shared" si="14"/>
        <v>232020100300000000220106938911031831210000000</v>
      </c>
      <c r="Y445" s="288">
        <f t="shared" si="17"/>
        <v>45</v>
      </c>
      <c r="Z445" s="303"/>
      <c r="AA445" s="290"/>
      <c r="AB445"/>
    </row>
    <row r="446" spans="1:28" ht="30" customHeight="1">
      <c r="A446" s="181">
        <v>2</v>
      </c>
      <c r="B446" s="181">
        <v>3</v>
      </c>
      <c r="C446" s="182">
        <v>2</v>
      </c>
      <c r="D446" s="182" t="s">
        <v>279</v>
      </c>
      <c r="E446" s="182" t="s">
        <v>280</v>
      </c>
      <c r="F446" s="182" t="s">
        <v>281</v>
      </c>
      <c r="G446" s="182" t="s">
        <v>282</v>
      </c>
      <c r="H446" s="182" t="s">
        <v>282</v>
      </c>
      <c r="I446" s="182" t="s">
        <v>282</v>
      </c>
      <c r="J446" s="182" t="s">
        <v>282</v>
      </c>
      <c r="K446" s="181">
        <v>2201069</v>
      </c>
      <c r="L446" s="209">
        <v>3891103</v>
      </c>
      <c r="M446" s="204" t="s">
        <v>325</v>
      </c>
      <c r="N446" s="209">
        <v>1</v>
      </c>
      <c r="O446" s="182">
        <v>12</v>
      </c>
      <c r="P446" s="203">
        <v>230</v>
      </c>
      <c r="Q446" s="181">
        <v>0</v>
      </c>
      <c r="R446" s="182" t="s">
        <v>326</v>
      </c>
      <c r="S446" s="214" t="s">
        <v>241</v>
      </c>
      <c r="T446" s="206" t="s">
        <v>150</v>
      </c>
      <c r="U446" s="183"/>
      <c r="V446" s="184"/>
      <c r="X446" s="203" t="str">
        <f t="shared" si="14"/>
        <v>232020100300000000220106938911031811223000000</v>
      </c>
      <c r="Y446" s="288">
        <f t="shared" si="17"/>
        <v>45</v>
      </c>
      <c r="Z446" s="302">
        <v>680000</v>
      </c>
      <c r="AA446" s="290" t="s">
        <v>429</v>
      </c>
    </row>
    <row r="447" spans="1:28" ht="30" customHeight="1">
      <c r="A447" s="181">
        <v>2</v>
      </c>
      <c r="B447" s="181">
        <v>3</v>
      </c>
      <c r="C447" s="182">
        <v>2</v>
      </c>
      <c r="D447" s="182" t="s">
        <v>279</v>
      </c>
      <c r="E447" s="182" t="s">
        <v>279</v>
      </c>
      <c r="F447" s="182" t="s">
        <v>329</v>
      </c>
      <c r="G447" s="182" t="s">
        <v>282</v>
      </c>
      <c r="H447" s="182" t="s">
        <v>282</v>
      </c>
      <c r="I447" s="182" t="s">
        <v>282</v>
      </c>
      <c r="J447" s="182" t="s">
        <v>282</v>
      </c>
      <c r="K447" s="181">
        <v>2201015</v>
      </c>
      <c r="L447" s="209">
        <v>8399000</v>
      </c>
      <c r="M447" s="204" t="s">
        <v>325</v>
      </c>
      <c r="N447" s="209">
        <v>1</v>
      </c>
      <c r="O447" s="182">
        <v>12</v>
      </c>
      <c r="P447" s="209">
        <v>230</v>
      </c>
      <c r="Q447" s="181">
        <v>0</v>
      </c>
      <c r="R447" s="182" t="s">
        <v>326</v>
      </c>
      <c r="S447" s="214" t="s">
        <v>674</v>
      </c>
      <c r="T447" s="206" t="s">
        <v>675</v>
      </c>
      <c r="U447" s="183"/>
      <c r="V447" s="184"/>
      <c r="X447" s="203" t="str">
        <f t="shared" si="14"/>
        <v>232020200800000000220101583990001811223000000</v>
      </c>
      <c r="Y447" s="288">
        <f t="shared" si="17"/>
        <v>45</v>
      </c>
      <c r="Z447" s="302"/>
      <c r="AA447" s="290"/>
      <c r="AB447"/>
    </row>
    <row r="448" spans="1:28" ht="30" customHeight="1">
      <c r="A448" s="181">
        <v>2</v>
      </c>
      <c r="B448" s="181">
        <v>3</v>
      </c>
      <c r="C448" s="182">
        <v>2</v>
      </c>
      <c r="D448" s="182" t="s">
        <v>279</v>
      </c>
      <c r="E448" s="182" t="s">
        <v>279</v>
      </c>
      <c r="F448" s="182" t="s">
        <v>329</v>
      </c>
      <c r="G448" s="182" t="s">
        <v>282</v>
      </c>
      <c r="H448" s="182" t="s">
        <v>282</v>
      </c>
      <c r="I448" s="182" t="s">
        <v>282</v>
      </c>
      <c r="J448" s="182" t="s">
        <v>282</v>
      </c>
      <c r="K448" s="181">
        <v>2201015</v>
      </c>
      <c r="L448" s="189">
        <v>8399000</v>
      </c>
      <c r="M448" s="188" t="s">
        <v>325</v>
      </c>
      <c r="N448" s="189">
        <v>3</v>
      </c>
      <c r="O448" s="182">
        <v>12</v>
      </c>
      <c r="P448" s="189">
        <v>100</v>
      </c>
      <c r="Q448" s="181">
        <v>0</v>
      </c>
      <c r="R448" s="182" t="s">
        <v>326</v>
      </c>
      <c r="S448" s="199" t="s">
        <v>674</v>
      </c>
      <c r="T448" s="191" t="s">
        <v>675</v>
      </c>
      <c r="U448" s="183"/>
      <c r="V448" s="184"/>
      <c r="X448" s="187" t="str">
        <f t="shared" si="14"/>
        <v>232020200800000000220101583990001831210000000</v>
      </c>
      <c r="Y448" s="288">
        <f t="shared" si="17"/>
        <v>45</v>
      </c>
      <c r="Z448" s="303"/>
      <c r="AA448" s="290"/>
      <c r="AB448"/>
    </row>
    <row r="449" spans="1:29" ht="30" customHeight="1">
      <c r="A449" s="181">
        <v>2</v>
      </c>
      <c r="B449" s="181">
        <v>3</v>
      </c>
      <c r="C449" s="182">
        <v>2</v>
      </c>
      <c r="D449" s="182" t="s">
        <v>279</v>
      </c>
      <c r="E449" s="182" t="s">
        <v>279</v>
      </c>
      <c r="F449" s="182" t="s">
        <v>329</v>
      </c>
      <c r="G449" s="182" t="s">
        <v>282</v>
      </c>
      <c r="H449" s="182" t="s">
        <v>282</v>
      </c>
      <c r="I449" s="182" t="s">
        <v>282</v>
      </c>
      <c r="J449" s="182" t="s">
        <v>282</v>
      </c>
      <c r="K449" s="181">
        <v>2201052</v>
      </c>
      <c r="L449" s="209">
        <v>8724001</v>
      </c>
      <c r="M449" s="204" t="s">
        <v>325</v>
      </c>
      <c r="N449" s="209">
        <v>1</v>
      </c>
      <c r="O449" s="182">
        <v>12</v>
      </c>
      <c r="P449" s="209">
        <v>230</v>
      </c>
      <c r="Q449" s="181">
        <v>0</v>
      </c>
      <c r="R449" s="182" t="s">
        <v>326</v>
      </c>
      <c r="S449" s="214" t="s">
        <v>381</v>
      </c>
      <c r="T449" s="206" t="s">
        <v>676</v>
      </c>
      <c r="U449" s="183"/>
      <c r="V449" s="184"/>
      <c r="X449" s="203" t="str">
        <f t="shared" si="14"/>
        <v>232020200800000000220105287240011811223000000</v>
      </c>
      <c r="Y449" s="288">
        <f t="shared" si="17"/>
        <v>45</v>
      </c>
      <c r="Z449" s="302"/>
      <c r="AA449" s="290"/>
      <c r="AB449"/>
    </row>
    <row r="450" spans="1:29" ht="30" customHeight="1">
      <c r="A450" s="181">
        <v>2</v>
      </c>
      <c r="B450" s="181">
        <v>3</v>
      </c>
      <c r="C450" s="182">
        <v>2</v>
      </c>
      <c r="D450" s="182" t="s">
        <v>279</v>
      </c>
      <c r="E450" s="182" t="s">
        <v>279</v>
      </c>
      <c r="F450" s="182" t="s">
        <v>329</v>
      </c>
      <c r="G450" s="182" t="s">
        <v>282</v>
      </c>
      <c r="H450" s="182" t="s">
        <v>282</v>
      </c>
      <c r="I450" s="182" t="s">
        <v>282</v>
      </c>
      <c r="J450" s="182" t="s">
        <v>282</v>
      </c>
      <c r="K450" s="181">
        <v>2201052</v>
      </c>
      <c r="L450" s="189">
        <v>8724001</v>
      </c>
      <c r="M450" s="188" t="s">
        <v>325</v>
      </c>
      <c r="N450" s="189">
        <v>3</v>
      </c>
      <c r="O450" s="182">
        <v>12</v>
      </c>
      <c r="P450" s="189">
        <v>100</v>
      </c>
      <c r="Q450" s="181">
        <v>0</v>
      </c>
      <c r="R450" s="182" t="s">
        <v>326</v>
      </c>
      <c r="S450" s="199" t="s">
        <v>381</v>
      </c>
      <c r="T450" s="191" t="s">
        <v>676</v>
      </c>
      <c r="U450" s="183"/>
      <c r="V450" s="184"/>
      <c r="X450" s="187" t="str">
        <f t="shared" si="14"/>
        <v>232020200800000000220105287240011831210000000</v>
      </c>
      <c r="Y450" s="288">
        <f t="shared" si="17"/>
        <v>45</v>
      </c>
      <c r="Z450" s="303"/>
      <c r="AA450" s="290"/>
      <c r="AB450"/>
    </row>
    <row r="451" spans="1:29" ht="30" customHeight="1">
      <c r="A451" s="181">
        <v>2</v>
      </c>
      <c r="B451" s="181">
        <v>3</v>
      </c>
      <c r="C451" s="182">
        <v>2</v>
      </c>
      <c r="D451" s="182" t="s">
        <v>279</v>
      </c>
      <c r="E451" s="182" t="s">
        <v>280</v>
      </c>
      <c r="F451" s="182" t="s">
        <v>281</v>
      </c>
      <c r="G451" s="182" t="s">
        <v>282</v>
      </c>
      <c r="H451" s="182" t="s">
        <v>282</v>
      </c>
      <c r="I451" s="182" t="s">
        <v>282</v>
      </c>
      <c r="J451" s="182" t="s">
        <v>282</v>
      </c>
      <c r="K451" s="181">
        <v>2201069</v>
      </c>
      <c r="L451" s="209">
        <v>3423198</v>
      </c>
      <c r="M451" s="204" t="s">
        <v>325</v>
      </c>
      <c r="N451" s="209">
        <v>1</v>
      </c>
      <c r="O451" s="182">
        <v>12</v>
      </c>
      <c r="P451" s="209">
        <v>230</v>
      </c>
      <c r="Q451" s="181">
        <v>0</v>
      </c>
      <c r="R451" s="182" t="s">
        <v>326</v>
      </c>
      <c r="S451" s="214" t="s">
        <v>243</v>
      </c>
      <c r="T451" s="206" t="s">
        <v>244</v>
      </c>
      <c r="U451" s="183"/>
      <c r="V451" s="184"/>
      <c r="X451" s="203" t="str">
        <f t="shared" si="14"/>
        <v>232020100300000000220106934231981811223000000</v>
      </c>
      <c r="Y451" s="288">
        <f t="shared" si="17"/>
        <v>45</v>
      </c>
      <c r="Z451" s="302">
        <v>1000000</v>
      </c>
      <c r="AA451" s="290" t="s">
        <v>677</v>
      </c>
    </row>
    <row r="452" spans="1:29" ht="30" customHeight="1">
      <c r="A452" s="181">
        <v>2</v>
      </c>
      <c r="B452" s="181">
        <v>3</v>
      </c>
      <c r="C452" s="182">
        <v>2</v>
      </c>
      <c r="D452" s="182" t="s">
        <v>279</v>
      </c>
      <c r="E452" s="182" t="s">
        <v>280</v>
      </c>
      <c r="F452" s="182" t="s">
        <v>281</v>
      </c>
      <c r="G452" s="182" t="s">
        <v>282</v>
      </c>
      <c r="H452" s="182" t="s">
        <v>282</v>
      </c>
      <c r="I452" s="182" t="s">
        <v>282</v>
      </c>
      <c r="J452" s="182" t="s">
        <v>282</v>
      </c>
      <c r="K452" s="181">
        <v>2201069</v>
      </c>
      <c r="L452" s="189">
        <v>3423198</v>
      </c>
      <c r="M452" s="188" t="s">
        <v>325</v>
      </c>
      <c r="N452" s="189">
        <v>3</v>
      </c>
      <c r="O452" s="182">
        <v>12</v>
      </c>
      <c r="P452" s="189">
        <v>100</v>
      </c>
      <c r="Q452" s="181">
        <v>0</v>
      </c>
      <c r="R452" s="182" t="s">
        <v>326</v>
      </c>
      <c r="S452" s="199" t="s">
        <v>678</v>
      </c>
      <c r="T452" s="191" t="s">
        <v>244</v>
      </c>
      <c r="U452" s="183"/>
      <c r="V452" s="184"/>
      <c r="X452" s="187" t="str">
        <f t="shared" si="14"/>
        <v>232020100300000000220106934231981831210000000</v>
      </c>
      <c r="Y452" s="288">
        <f t="shared" si="17"/>
        <v>45</v>
      </c>
      <c r="Z452" s="303"/>
      <c r="AA452" s="290"/>
      <c r="AB452"/>
    </row>
    <row r="453" spans="1:29" ht="45" customHeight="1">
      <c r="A453" s="181">
        <v>2</v>
      </c>
      <c r="B453" s="181">
        <v>3</v>
      </c>
      <c r="C453" s="182">
        <v>2</v>
      </c>
      <c r="D453" s="182" t="s">
        <v>279</v>
      </c>
      <c r="E453" s="182" t="s">
        <v>280</v>
      </c>
      <c r="F453" s="182" t="s">
        <v>281</v>
      </c>
      <c r="G453" s="182" t="s">
        <v>282</v>
      </c>
      <c r="H453" s="182" t="s">
        <v>282</v>
      </c>
      <c r="I453" s="182" t="s">
        <v>282</v>
      </c>
      <c r="J453" s="182" t="s">
        <v>282</v>
      </c>
      <c r="K453" s="181">
        <v>2201069</v>
      </c>
      <c r="L453" s="209">
        <v>3719502</v>
      </c>
      <c r="M453" s="204" t="s">
        <v>325</v>
      </c>
      <c r="N453" s="209">
        <v>1</v>
      </c>
      <c r="O453" s="182">
        <v>12</v>
      </c>
      <c r="P453" s="209">
        <v>230</v>
      </c>
      <c r="Q453" s="181">
        <v>0</v>
      </c>
      <c r="R453" s="182" t="s">
        <v>326</v>
      </c>
      <c r="S453" s="214" t="s">
        <v>679</v>
      </c>
      <c r="T453" s="206" t="s">
        <v>680</v>
      </c>
      <c r="U453" s="183"/>
      <c r="V453" s="184"/>
      <c r="X453" s="203" t="str">
        <f t="shared" si="14"/>
        <v>232020100300000000220106937195021811223000000</v>
      </c>
      <c r="Y453" s="288">
        <f t="shared" si="17"/>
        <v>45</v>
      </c>
      <c r="Z453" s="302"/>
      <c r="AA453" s="290"/>
      <c r="AB453"/>
    </row>
    <row r="454" spans="1:29" ht="45" customHeight="1">
      <c r="A454" s="181">
        <v>2</v>
      </c>
      <c r="B454" s="181">
        <v>3</v>
      </c>
      <c r="C454" s="182">
        <v>2</v>
      </c>
      <c r="D454" s="182" t="s">
        <v>279</v>
      </c>
      <c r="E454" s="182" t="s">
        <v>280</v>
      </c>
      <c r="F454" s="182" t="s">
        <v>281</v>
      </c>
      <c r="G454" s="182" t="s">
        <v>282</v>
      </c>
      <c r="H454" s="182" t="s">
        <v>282</v>
      </c>
      <c r="I454" s="182" t="s">
        <v>282</v>
      </c>
      <c r="J454" s="182" t="s">
        <v>282</v>
      </c>
      <c r="K454" s="181">
        <v>2201069</v>
      </c>
      <c r="L454" s="189">
        <v>3719502</v>
      </c>
      <c r="M454" s="188" t="s">
        <v>325</v>
      </c>
      <c r="N454" s="189">
        <v>3</v>
      </c>
      <c r="O454" s="182">
        <v>12</v>
      </c>
      <c r="P454" s="189">
        <v>100</v>
      </c>
      <c r="Q454" s="181">
        <v>0</v>
      </c>
      <c r="R454" s="182" t="s">
        <v>326</v>
      </c>
      <c r="S454" s="199" t="s">
        <v>679</v>
      </c>
      <c r="T454" s="191" t="s">
        <v>680</v>
      </c>
      <c r="U454" s="183"/>
      <c r="V454" s="184"/>
      <c r="X454" s="187" t="str">
        <f t="shared" si="14"/>
        <v>232020100300000000220106937195021831210000000</v>
      </c>
      <c r="Y454" s="288">
        <f t="shared" si="17"/>
        <v>45</v>
      </c>
      <c r="Z454" s="303"/>
      <c r="AA454" s="290"/>
      <c r="AB454"/>
    </row>
    <row r="455" spans="1:29" ht="45" customHeight="1">
      <c r="A455" s="181">
        <v>2</v>
      </c>
      <c r="B455" s="181">
        <v>3</v>
      </c>
      <c r="C455" s="182">
        <v>2</v>
      </c>
      <c r="D455" s="182" t="s">
        <v>279</v>
      </c>
      <c r="E455" s="182" t="s">
        <v>280</v>
      </c>
      <c r="F455" s="182" t="s">
        <v>281</v>
      </c>
      <c r="G455" s="182" t="s">
        <v>282</v>
      </c>
      <c r="H455" s="182" t="s">
        <v>282</v>
      </c>
      <c r="I455" s="182" t="s">
        <v>282</v>
      </c>
      <c r="J455" s="182" t="s">
        <v>282</v>
      </c>
      <c r="K455" s="181">
        <v>2201069</v>
      </c>
      <c r="L455" s="209">
        <v>3734003</v>
      </c>
      <c r="M455" s="204" t="s">
        <v>325</v>
      </c>
      <c r="N455" s="209">
        <v>1</v>
      </c>
      <c r="O455" s="182">
        <v>12</v>
      </c>
      <c r="P455" s="209">
        <v>230</v>
      </c>
      <c r="Q455" s="181">
        <v>0</v>
      </c>
      <c r="R455" s="182" t="s">
        <v>326</v>
      </c>
      <c r="S455" s="214" t="s">
        <v>681</v>
      </c>
      <c r="T455" s="206" t="s">
        <v>682</v>
      </c>
      <c r="U455" s="183"/>
      <c r="V455" s="184"/>
      <c r="X455" s="203" t="str">
        <f t="shared" si="14"/>
        <v>232020100300000000220106937340031811223000000</v>
      </c>
      <c r="Y455" s="288">
        <f t="shared" si="17"/>
        <v>45</v>
      </c>
      <c r="Z455" s="302"/>
      <c r="AA455" s="290"/>
      <c r="AB455"/>
    </row>
    <row r="456" spans="1:29" ht="45" customHeight="1">
      <c r="A456" s="181">
        <v>2</v>
      </c>
      <c r="B456" s="181">
        <v>3</v>
      </c>
      <c r="C456" s="182">
        <v>2</v>
      </c>
      <c r="D456" s="182" t="s">
        <v>279</v>
      </c>
      <c r="E456" s="182" t="s">
        <v>280</v>
      </c>
      <c r="F456" s="182" t="s">
        <v>281</v>
      </c>
      <c r="G456" s="182" t="s">
        <v>282</v>
      </c>
      <c r="H456" s="182" t="s">
        <v>282</v>
      </c>
      <c r="I456" s="182" t="s">
        <v>282</v>
      </c>
      <c r="J456" s="182" t="s">
        <v>282</v>
      </c>
      <c r="K456" s="181">
        <v>2201069</v>
      </c>
      <c r="L456" s="189">
        <v>3734003</v>
      </c>
      <c r="M456" s="188" t="s">
        <v>325</v>
      </c>
      <c r="N456" s="189">
        <v>3</v>
      </c>
      <c r="O456" s="182">
        <v>12</v>
      </c>
      <c r="P456" s="189">
        <v>100</v>
      </c>
      <c r="Q456" s="181">
        <v>0</v>
      </c>
      <c r="R456" s="182" t="s">
        <v>326</v>
      </c>
      <c r="S456" s="199" t="s">
        <v>681</v>
      </c>
      <c r="T456" s="191" t="s">
        <v>682</v>
      </c>
      <c r="U456" s="183"/>
      <c r="V456" s="184"/>
      <c r="X456" s="187" t="str">
        <f t="shared" si="14"/>
        <v>232020100300000000220106937340031831210000000</v>
      </c>
      <c r="Y456" s="288">
        <f t="shared" si="17"/>
        <v>45</v>
      </c>
      <c r="Z456" s="303"/>
      <c r="AA456" s="290"/>
      <c r="AB456"/>
    </row>
    <row r="457" spans="1:29" ht="30" customHeight="1">
      <c r="A457" s="181">
        <v>2</v>
      </c>
      <c r="B457" s="181">
        <v>3</v>
      </c>
      <c r="C457" s="182">
        <v>2</v>
      </c>
      <c r="D457" s="182" t="s">
        <v>279</v>
      </c>
      <c r="E457" s="182" t="s">
        <v>280</v>
      </c>
      <c r="F457" s="182" t="s">
        <v>334</v>
      </c>
      <c r="G457" s="182" t="s">
        <v>282</v>
      </c>
      <c r="H457" s="182" t="s">
        <v>282</v>
      </c>
      <c r="I457" s="182" t="s">
        <v>282</v>
      </c>
      <c r="J457" s="182" t="s">
        <v>282</v>
      </c>
      <c r="K457" s="181">
        <v>2201069</v>
      </c>
      <c r="L457" s="209">
        <v>4481708</v>
      </c>
      <c r="M457" s="204" t="s">
        <v>325</v>
      </c>
      <c r="N457" s="209">
        <v>1</v>
      </c>
      <c r="O457" s="182">
        <v>12</v>
      </c>
      <c r="P457" s="209">
        <v>230</v>
      </c>
      <c r="Q457" s="181">
        <v>0</v>
      </c>
      <c r="R457" s="182" t="s">
        <v>326</v>
      </c>
      <c r="S457" s="214" t="s">
        <v>683</v>
      </c>
      <c r="T457" s="206" t="s">
        <v>684</v>
      </c>
      <c r="U457" s="183"/>
      <c r="V457" s="184"/>
      <c r="X457" s="203" t="str">
        <f t="shared" si="14"/>
        <v>232020100400000000220106944817081811223000000</v>
      </c>
      <c r="Y457" s="288">
        <f t="shared" si="17"/>
        <v>45</v>
      </c>
      <c r="Z457" s="302"/>
      <c r="AA457" s="290"/>
      <c r="AB457"/>
    </row>
    <row r="458" spans="1:29" ht="30" customHeight="1">
      <c r="A458" s="181">
        <v>2</v>
      </c>
      <c r="B458" s="181">
        <v>3</v>
      </c>
      <c r="C458" s="182">
        <v>2</v>
      </c>
      <c r="D458" s="182" t="s">
        <v>279</v>
      </c>
      <c r="E458" s="182" t="s">
        <v>280</v>
      </c>
      <c r="F458" s="182" t="s">
        <v>334</v>
      </c>
      <c r="G458" s="182" t="s">
        <v>282</v>
      </c>
      <c r="H458" s="182" t="s">
        <v>282</v>
      </c>
      <c r="I458" s="182" t="s">
        <v>282</v>
      </c>
      <c r="J458" s="182" t="s">
        <v>282</v>
      </c>
      <c r="K458" s="181">
        <v>2201069</v>
      </c>
      <c r="L458" s="189">
        <v>4481708</v>
      </c>
      <c r="M458" s="188" t="s">
        <v>325</v>
      </c>
      <c r="N458" s="189">
        <v>3</v>
      </c>
      <c r="O458" s="182">
        <v>12</v>
      </c>
      <c r="P458" s="189">
        <v>100</v>
      </c>
      <c r="Q458" s="181">
        <v>0</v>
      </c>
      <c r="R458" s="182" t="s">
        <v>326</v>
      </c>
      <c r="S458" s="199" t="s">
        <v>683</v>
      </c>
      <c r="T458" s="191" t="s">
        <v>684</v>
      </c>
      <c r="U458" s="183"/>
      <c r="V458" s="184"/>
      <c r="X458" s="187" t="str">
        <f t="shared" si="14"/>
        <v>232020100400000000220106944817081831210000000</v>
      </c>
      <c r="Y458" s="288">
        <f t="shared" si="17"/>
        <v>45</v>
      </c>
      <c r="Z458" s="303"/>
      <c r="AA458" s="290"/>
      <c r="AB458"/>
    </row>
    <row r="459" spans="1:29" ht="30" customHeight="1">
      <c r="A459" s="181">
        <v>2</v>
      </c>
      <c r="B459" s="181">
        <v>3</v>
      </c>
      <c r="C459" s="182">
        <v>2</v>
      </c>
      <c r="D459" s="182" t="s">
        <v>279</v>
      </c>
      <c r="E459" s="182" t="s">
        <v>280</v>
      </c>
      <c r="F459" s="182" t="s">
        <v>334</v>
      </c>
      <c r="G459" s="182" t="s">
        <v>282</v>
      </c>
      <c r="H459" s="182" t="s">
        <v>282</v>
      </c>
      <c r="I459" s="182" t="s">
        <v>282</v>
      </c>
      <c r="J459" s="182" t="s">
        <v>282</v>
      </c>
      <c r="K459" s="181">
        <v>2201069</v>
      </c>
      <c r="L459" s="209">
        <v>4826201</v>
      </c>
      <c r="M459" s="204" t="s">
        <v>325</v>
      </c>
      <c r="N459" s="209">
        <v>1</v>
      </c>
      <c r="O459" s="182">
        <v>12</v>
      </c>
      <c r="P459" s="209">
        <v>230</v>
      </c>
      <c r="Q459" s="181">
        <v>0</v>
      </c>
      <c r="R459" s="182" t="s">
        <v>326</v>
      </c>
      <c r="S459" s="214" t="s">
        <v>685</v>
      </c>
      <c r="T459" s="206" t="s">
        <v>686</v>
      </c>
      <c r="U459" s="183"/>
      <c r="V459" s="184"/>
      <c r="X459" s="203" t="str">
        <f t="shared" si="14"/>
        <v>232020100400000000220106948262011811223000000</v>
      </c>
      <c r="Y459" s="288">
        <f t="shared" si="17"/>
        <v>45</v>
      </c>
      <c r="Z459" s="302"/>
      <c r="AA459" s="290"/>
      <c r="AB459"/>
    </row>
    <row r="460" spans="1:29" ht="30" customHeight="1">
      <c r="A460" s="181">
        <v>2</v>
      </c>
      <c r="B460" s="181">
        <v>3</v>
      </c>
      <c r="C460" s="182">
        <v>2</v>
      </c>
      <c r="D460" s="182" t="s">
        <v>279</v>
      </c>
      <c r="E460" s="182" t="s">
        <v>280</v>
      </c>
      <c r="F460" s="182" t="s">
        <v>334</v>
      </c>
      <c r="G460" s="182" t="s">
        <v>282</v>
      </c>
      <c r="H460" s="182" t="s">
        <v>282</v>
      </c>
      <c r="I460" s="182" t="s">
        <v>282</v>
      </c>
      <c r="J460" s="182" t="s">
        <v>282</v>
      </c>
      <c r="K460" s="181">
        <v>2201069</v>
      </c>
      <c r="L460" s="189">
        <v>4826201</v>
      </c>
      <c r="M460" s="188" t="s">
        <v>325</v>
      </c>
      <c r="N460" s="189">
        <v>3</v>
      </c>
      <c r="O460" s="182">
        <v>12</v>
      </c>
      <c r="P460" s="189">
        <v>100</v>
      </c>
      <c r="Q460" s="181">
        <v>0</v>
      </c>
      <c r="R460" s="182" t="s">
        <v>326</v>
      </c>
      <c r="S460" s="199" t="s">
        <v>685</v>
      </c>
      <c r="T460" s="191" t="s">
        <v>686</v>
      </c>
      <c r="U460" s="183"/>
      <c r="V460" s="184"/>
      <c r="X460" s="187" t="str">
        <f t="shared" si="14"/>
        <v>232020100400000000220106948262011831210000000</v>
      </c>
      <c r="Y460" s="288">
        <f t="shared" si="17"/>
        <v>45</v>
      </c>
      <c r="Z460" s="303"/>
      <c r="AA460" s="290"/>
      <c r="AB460"/>
    </row>
    <row r="461" spans="1:29" ht="30" customHeight="1">
      <c r="A461" s="181">
        <v>2</v>
      </c>
      <c r="B461" s="181">
        <v>3</v>
      </c>
      <c r="C461" s="182">
        <v>2</v>
      </c>
      <c r="D461" s="182" t="s">
        <v>279</v>
      </c>
      <c r="E461" s="182" t="s">
        <v>280</v>
      </c>
      <c r="F461" s="182" t="s">
        <v>334</v>
      </c>
      <c r="G461" s="182" t="s">
        <v>282</v>
      </c>
      <c r="H461" s="182" t="s">
        <v>282</v>
      </c>
      <c r="I461" s="182" t="s">
        <v>282</v>
      </c>
      <c r="J461" s="182" t="s">
        <v>282</v>
      </c>
      <c r="K461" s="181">
        <v>2201069</v>
      </c>
      <c r="L461" s="209">
        <v>4826303</v>
      </c>
      <c r="M461" s="204" t="s">
        <v>325</v>
      </c>
      <c r="N461" s="209">
        <v>1</v>
      </c>
      <c r="O461" s="182">
        <v>12</v>
      </c>
      <c r="P461" s="209">
        <v>230</v>
      </c>
      <c r="Q461" s="181">
        <v>0</v>
      </c>
      <c r="R461" s="182" t="s">
        <v>326</v>
      </c>
      <c r="S461" s="214" t="s">
        <v>687</v>
      </c>
      <c r="T461" s="206" t="s">
        <v>688</v>
      </c>
      <c r="U461" s="183"/>
      <c r="V461" s="184"/>
      <c r="X461" s="203" t="str">
        <f t="shared" si="14"/>
        <v>232020100400000000220106948263031811223000000</v>
      </c>
      <c r="Y461" s="288">
        <f t="shared" si="17"/>
        <v>45</v>
      </c>
      <c r="Z461" s="302"/>
      <c r="AA461" s="290"/>
      <c r="AB461"/>
    </row>
    <row r="462" spans="1:29" ht="30" customHeight="1">
      <c r="A462" s="181">
        <v>2</v>
      </c>
      <c r="B462" s="181">
        <v>3</v>
      </c>
      <c r="C462" s="182">
        <v>2</v>
      </c>
      <c r="D462" s="182" t="s">
        <v>279</v>
      </c>
      <c r="E462" s="182" t="s">
        <v>280</v>
      </c>
      <c r="F462" s="182" t="s">
        <v>334</v>
      </c>
      <c r="G462" s="182" t="s">
        <v>282</v>
      </c>
      <c r="H462" s="182" t="s">
        <v>282</v>
      </c>
      <c r="I462" s="182" t="s">
        <v>282</v>
      </c>
      <c r="J462" s="182" t="s">
        <v>282</v>
      </c>
      <c r="K462" s="181">
        <v>2201069</v>
      </c>
      <c r="L462" s="189">
        <v>4826303</v>
      </c>
      <c r="M462" s="188" t="s">
        <v>325</v>
      </c>
      <c r="N462" s="189">
        <v>3</v>
      </c>
      <c r="O462" s="182">
        <v>12</v>
      </c>
      <c r="P462" s="189">
        <v>100</v>
      </c>
      <c r="Q462" s="181">
        <v>0</v>
      </c>
      <c r="R462" s="182" t="s">
        <v>326</v>
      </c>
      <c r="S462" s="199" t="s">
        <v>687</v>
      </c>
      <c r="T462" s="191" t="s">
        <v>688</v>
      </c>
      <c r="U462" s="183"/>
      <c r="V462" s="184"/>
      <c r="X462" s="187" t="str">
        <f t="shared" si="14"/>
        <v>232020100400000000220106948263031831210000000</v>
      </c>
      <c r="Y462" s="288">
        <f t="shared" si="17"/>
        <v>45</v>
      </c>
      <c r="Z462" s="303"/>
      <c r="AA462" s="290"/>
      <c r="AB462"/>
    </row>
    <row r="463" spans="1:29" ht="30" customHeight="1">
      <c r="A463" s="181">
        <v>2</v>
      </c>
      <c r="B463" s="181">
        <v>3</v>
      </c>
      <c r="C463" s="182">
        <v>2</v>
      </c>
      <c r="D463" s="182" t="s">
        <v>279</v>
      </c>
      <c r="E463" s="182" t="s">
        <v>280</v>
      </c>
      <c r="F463" s="182" t="s">
        <v>375</v>
      </c>
      <c r="G463" s="182" t="s">
        <v>282</v>
      </c>
      <c r="H463" s="182" t="s">
        <v>282</v>
      </c>
      <c r="I463" s="182" t="s">
        <v>282</v>
      </c>
      <c r="J463" s="182" t="s">
        <v>282</v>
      </c>
      <c r="K463" s="182">
        <v>2201017</v>
      </c>
      <c r="L463" s="209">
        <v>2823601</v>
      </c>
      <c r="M463" s="204" t="s">
        <v>325</v>
      </c>
      <c r="N463" s="209">
        <v>1</v>
      </c>
      <c r="O463" s="182">
        <v>12</v>
      </c>
      <c r="P463" s="209">
        <v>230</v>
      </c>
      <c r="Q463" s="181">
        <v>0</v>
      </c>
      <c r="R463" s="182" t="s">
        <v>326</v>
      </c>
      <c r="S463" s="214" t="s">
        <v>246</v>
      </c>
      <c r="T463" s="206" t="s">
        <v>247</v>
      </c>
      <c r="U463" s="183"/>
      <c r="V463" s="184"/>
      <c r="X463" s="203" t="str">
        <f t="shared" si="14"/>
        <v>232020100200000000220101728236011811223000000</v>
      </c>
      <c r="Y463" s="288">
        <f t="shared" ref="Y463:Y492" si="18">+LEN(X463)</f>
        <v>45</v>
      </c>
      <c r="Z463" s="302">
        <f>1309000/2+267750</f>
        <v>922250</v>
      </c>
      <c r="AA463" s="290" t="s">
        <v>613</v>
      </c>
      <c r="AC463" s="281"/>
    </row>
    <row r="464" spans="1:29" ht="30" customHeight="1">
      <c r="A464" s="181">
        <v>2</v>
      </c>
      <c r="B464" s="181">
        <v>3</v>
      </c>
      <c r="C464" s="182">
        <v>2</v>
      </c>
      <c r="D464" s="182" t="s">
        <v>279</v>
      </c>
      <c r="E464" s="182" t="s">
        <v>280</v>
      </c>
      <c r="F464" s="182" t="s">
        <v>375</v>
      </c>
      <c r="G464" s="182" t="s">
        <v>282</v>
      </c>
      <c r="H464" s="182" t="s">
        <v>282</v>
      </c>
      <c r="I464" s="182" t="s">
        <v>282</v>
      </c>
      <c r="J464" s="182" t="s">
        <v>282</v>
      </c>
      <c r="K464" s="182">
        <v>2201017</v>
      </c>
      <c r="L464" s="189">
        <v>2823601</v>
      </c>
      <c r="M464" s="188" t="s">
        <v>325</v>
      </c>
      <c r="N464" s="189">
        <v>3</v>
      </c>
      <c r="O464" s="182">
        <v>12</v>
      </c>
      <c r="P464" s="189">
        <v>100</v>
      </c>
      <c r="Q464" s="181">
        <v>0</v>
      </c>
      <c r="R464" s="182" t="s">
        <v>326</v>
      </c>
      <c r="S464" s="199" t="s">
        <v>246</v>
      </c>
      <c r="T464" s="191" t="s">
        <v>247</v>
      </c>
      <c r="U464" s="183"/>
      <c r="V464" s="184"/>
      <c r="X464" s="187" t="str">
        <f t="shared" si="14"/>
        <v>232020100200000000220101728236011831210000000</v>
      </c>
      <c r="Y464" s="288">
        <f t="shared" si="18"/>
        <v>45</v>
      </c>
      <c r="Z464" s="303"/>
      <c r="AA464" s="290"/>
      <c r="AB464"/>
    </row>
    <row r="465" spans="1:28" ht="30" customHeight="1">
      <c r="A465" s="181">
        <v>2</v>
      </c>
      <c r="B465" s="181">
        <v>3</v>
      </c>
      <c r="C465" s="182">
        <v>2</v>
      </c>
      <c r="D465" s="182" t="s">
        <v>279</v>
      </c>
      <c r="E465" s="182" t="s">
        <v>280</v>
      </c>
      <c r="F465" s="182" t="s">
        <v>375</v>
      </c>
      <c r="G465" s="182" t="s">
        <v>282</v>
      </c>
      <c r="H465" s="182" t="s">
        <v>282</v>
      </c>
      <c r="I465" s="182" t="s">
        <v>282</v>
      </c>
      <c r="J465" s="182" t="s">
        <v>282</v>
      </c>
      <c r="K465" s="182">
        <v>2201017</v>
      </c>
      <c r="L465" s="209">
        <v>2823602</v>
      </c>
      <c r="M465" s="204" t="s">
        <v>325</v>
      </c>
      <c r="N465" s="209">
        <v>1</v>
      </c>
      <c r="O465" s="182">
        <v>12</v>
      </c>
      <c r="P465" s="209">
        <v>230</v>
      </c>
      <c r="Q465" s="181">
        <v>0</v>
      </c>
      <c r="R465" s="182" t="s">
        <v>326</v>
      </c>
      <c r="S465" s="214" t="s">
        <v>689</v>
      </c>
      <c r="T465" s="206" t="s">
        <v>690</v>
      </c>
      <c r="U465" s="183"/>
      <c r="V465" s="184"/>
      <c r="X465" s="203" t="str">
        <f t="shared" si="14"/>
        <v>232020100200000000220101728236021811223000000</v>
      </c>
      <c r="Y465" s="288">
        <f t="shared" si="18"/>
        <v>45</v>
      </c>
      <c r="Z465" s="302"/>
      <c r="AA465" s="290"/>
      <c r="AB465"/>
    </row>
    <row r="466" spans="1:28" ht="30" customHeight="1">
      <c r="A466" s="181">
        <v>2</v>
      </c>
      <c r="B466" s="181">
        <v>3</v>
      </c>
      <c r="C466" s="182">
        <v>2</v>
      </c>
      <c r="D466" s="182" t="s">
        <v>279</v>
      </c>
      <c r="E466" s="182" t="s">
        <v>280</v>
      </c>
      <c r="F466" s="182" t="s">
        <v>375</v>
      </c>
      <c r="G466" s="182" t="s">
        <v>282</v>
      </c>
      <c r="H466" s="182" t="s">
        <v>282</v>
      </c>
      <c r="I466" s="182" t="s">
        <v>282</v>
      </c>
      <c r="J466" s="182" t="s">
        <v>282</v>
      </c>
      <c r="K466" s="182">
        <v>2201017</v>
      </c>
      <c r="L466" s="189">
        <v>2823602</v>
      </c>
      <c r="M466" s="188" t="s">
        <v>325</v>
      </c>
      <c r="N466" s="189">
        <v>3</v>
      </c>
      <c r="O466" s="182">
        <v>12</v>
      </c>
      <c r="P466" s="189">
        <v>100</v>
      </c>
      <c r="Q466" s="181">
        <v>0</v>
      </c>
      <c r="R466" s="182" t="s">
        <v>326</v>
      </c>
      <c r="S466" s="199" t="s">
        <v>689</v>
      </c>
      <c r="T466" s="191" t="s">
        <v>690</v>
      </c>
      <c r="U466" s="183"/>
      <c r="V466" s="184"/>
      <c r="X466" s="187" t="str">
        <f t="shared" ref="X466:X492" si="19">CONCATENATE(A466,B466,C466,D466,E466,F466,G466,H466,I466,J466,K466,L466,M466,N466,O466,P466,Q466,R466)</f>
        <v>232020100200000000220101728236021831210000000</v>
      </c>
      <c r="Y466" s="288">
        <f t="shared" si="18"/>
        <v>45</v>
      </c>
      <c r="Z466" s="303"/>
      <c r="AA466" s="290"/>
      <c r="AB466"/>
    </row>
    <row r="467" spans="1:28" ht="30" customHeight="1">
      <c r="A467" s="181">
        <v>2</v>
      </c>
      <c r="B467" s="181">
        <v>3</v>
      </c>
      <c r="C467" s="182">
        <v>2</v>
      </c>
      <c r="D467" s="182" t="s">
        <v>279</v>
      </c>
      <c r="E467" s="182" t="s">
        <v>280</v>
      </c>
      <c r="F467" s="182" t="s">
        <v>375</v>
      </c>
      <c r="G467" s="182" t="s">
        <v>282</v>
      </c>
      <c r="H467" s="182" t="s">
        <v>282</v>
      </c>
      <c r="I467" s="182" t="s">
        <v>282</v>
      </c>
      <c r="J467" s="182" t="s">
        <v>282</v>
      </c>
      <c r="K467" s="182">
        <v>2201017</v>
      </c>
      <c r="L467" s="209">
        <v>2823603</v>
      </c>
      <c r="M467" s="204" t="s">
        <v>325</v>
      </c>
      <c r="N467" s="209">
        <v>1</v>
      </c>
      <c r="O467" s="182">
        <v>12</v>
      </c>
      <c r="P467" s="209">
        <v>230</v>
      </c>
      <c r="Q467" s="181">
        <v>0</v>
      </c>
      <c r="R467" s="294" t="s">
        <v>326</v>
      </c>
      <c r="S467" s="214" t="s">
        <v>249</v>
      </c>
      <c r="T467" s="206" t="s">
        <v>250</v>
      </c>
      <c r="U467" s="295"/>
      <c r="V467" s="184"/>
      <c r="X467" s="203" t="str">
        <f t="shared" si="19"/>
        <v>232020100200000000220101728236031811223000000</v>
      </c>
      <c r="Y467" s="296">
        <f t="shared" si="18"/>
        <v>45</v>
      </c>
      <c r="Z467" s="302">
        <f>654500+267750</f>
        <v>922250</v>
      </c>
      <c r="AA467" s="290" t="s">
        <v>613</v>
      </c>
    </row>
    <row r="468" spans="1:28" ht="30" customHeight="1">
      <c r="A468" s="181">
        <v>2</v>
      </c>
      <c r="B468" s="181">
        <v>3</v>
      </c>
      <c r="C468" s="182">
        <v>2</v>
      </c>
      <c r="D468" s="182" t="s">
        <v>279</v>
      </c>
      <c r="E468" s="182" t="s">
        <v>280</v>
      </c>
      <c r="F468" s="182" t="s">
        <v>375</v>
      </c>
      <c r="G468" s="182" t="s">
        <v>282</v>
      </c>
      <c r="H468" s="182" t="s">
        <v>282</v>
      </c>
      <c r="I468" s="182" t="s">
        <v>282</v>
      </c>
      <c r="J468" s="182" t="s">
        <v>282</v>
      </c>
      <c r="K468" s="182">
        <v>2201017</v>
      </c>
      <c r="L468" s="189">
        <v>2823603</v>
      </c>
      <c r="M468" s="188" t="s">
        <v>325</v>
      </c>
      <c r="N468" s="189">
        <v>3</v>
      </c>
      <c r="O468" s="182">
        <v>12</v>
      </c>
      <c r="P468" s="189">
        <v>100</v>
      </c>
      <c r="Q468" s="181">
        <v>0</v>
      </c>
      <c r="R468" s="182" t="s">
        <v>326</v>
      </c>
      <c r="S468" s="297" t="s">
        <v>249</v>
      </c>
      <c r="T468" s="298" t="s">
        <v>250</v>
      </c>
      <c r="U468" s="183"/>
      <c r="V468" s="184"/>
      <c r="X468" s="299" t="str">
        <f t="shared" si="19"/>
        <v>232020100200000000220101728236031831210000000</v>
      </c>
      <c r="Y468" s="288">
        <f t="shared" si="18"/>
        <v>45</v>
      </c>
      <c r="Z468" s="304"/>
      <c r="AA468" s="290"/>
      <c r="AB468"/>
    </row>
    <row r="469" spans="1:28" ht="30" customHeight="1">
      <c r="A469" s="181">
        <v>2</v>
      </c>
      <c r="B469" s="181">
        <v>3</v>
      </c>
      <c r="C469" s="182">
        <v>2</v>
      </c>
      <c r="D469" s="182" t="s">
        <v>279</v>
      </c>
      <c r="E469" s="182" t="s">
        <v>280</v>
      </c>
      <c r="F469" s="182" t="s">
        <v>375</v>
      </c>
      <c r="G469" s="182" t="s">
        <v>282</v>
      </c>
      <c r="H469" s="182" t="s">
        <v>282</v>
      </c>
      <c r="I469" s="182" t="s">
        <v>282</v>
      </c>
      <c r="J469" s="182" t="s">
        <v>282</v>
      </c>
      <c r="K469" s="182">
        <v>2201017</v>
      </c>
      <c r="L469" s="209">
        <v>2823604</v>
      </c>
      <c r="M469" s="204" t="s">
        <v>325</v>
      </c>
      <c r="N469" s="209">
        <v>1</v>
      </c>
      <c r="O469" s="182">
        <v>12</v>
      </c>
      <c r="P469" s="209">
        <v>230</v>
      </c>
      <c r="Q469" s="181">
        <v>0</v>
      </c>
      <c r="R469" s="182" t="s">
        <v>326</v>
      </c>
      <c r="S469" s="214" t="s">
        <v>691</v>
      </c>
      <c r="T469" s="206" t="s">
        <v>692</v>
      </c>
      <c r="U469" s="183"/>
      <c r="V469" s="184"/>
      <c r="X469" s="203" t="str">
        <f t="shared" si="19"/>
        <v>232020100200000000220101728236041811223000000</v>
      </c>
      <c r="Y469" s="288">
        <f t="shared" si="18"/>
        <v>45</v>
      </c>
      <c r="Z469" s="302"/>
      <c r="AA469" s="290"/>
      <c r="AB469"/>
    </row>
    <row r="470" spans="1:28" ht="30" customHeight="1">
      <c r="A470" s="181">
        <v>2</v>
      </c>
      <c r="B470" s="181">
        <v>3</v>
      </c>
      <c r="C470" s="182">
        <v>2</v>
      </c>
      <c r="D470" s="182" t="s">
        <v>279</v>
      </c>
      <c r="E470" s="182" t="s">
        <v>280</v>
      </c>
      <c r="F470" s="182" t="s">
        <v>375</v>
      </c>
      <c r="G470" s="182" t="s">
        <v>282</v>
      </c>
      <c r="H470" s="182" t="s">
        <v>282</v>
      </c>
      <c r="I470" s="182" t="s">
        <v>282</v>
      </c>
      <c r="J470" s="182" t="s">
        <v>282</v>
      </c>
      <c r="K470" s="182">
        <v>2201017</v>
      </c>
      <c r="L470" s="189">
        <v>2823604</v>
      </c>
      <c r="M470" s="188" t="s">
        <v>325</v>
      </c>
      <c r="N470" s="189">
        <v>3</v>
      </c>
      <c r="O470" s="182">
        <v>12</v>
      </c>
      <c r="P470" s="189">
        <v>100</v>
      </c>
      <c r="Q470" s="181">
        <v>0</v>
      </c>
      <c r="R470" s="182" t="s">
        <v>326</v>
      </c>
      <c r="S470" s="199" t="s">
        <v>691</v>
      </c>
      <c r="T470" s="191" t="s">
        <v>692</v>
      </c>
      <c r="U470" s="183"/>
      <c r="V470" s="184"/>
      <c r="X470" s="187" t="str">
        <f t="shared" si="19"/>
        <v>232020100200000000220101728236041831210000000</v>
      </c>
      <c r="Y470" s="288">
        <f t="shared" si="18"/>
        <v>45</v>
      </c>
      <c r="Z470" s="303"/>
      <c r="AA470" s="290"/>
      <c r="AB470"/>
    </row>
    <row r="471" spans="1:28" ht="60" customHeight="1">
      <c r="A471" s="181">
        <v>2</v>
      </c>
      <c r="B471" s="181">
        <v>3</v>
      </c>
      <c r="C471" s="182">
        <v>2</v>
      </c>
      <c r="D471" s="182" t="s">
        <v>279</v>
      </c>
      <c r="E471" s="182" t="s">
        <v>280</v>
      </c>
      <c r="F471" s="182" t="s">
        <v>334</v>
      </c>
      <c r="G471" s="182" t="s">
        <v>282</v>
      </c>
      <c r="H471" s="182" t="s">
        <v>282</v>
      </c>
      <c r="I471" s="182" t="s">
        <v>282</v>
      </c>
      <c r="J471" s="182" t="s">
        <v>282</v>
      </c>
      <c r="K471" s="182">
        <v>2201069</v>
      </c>
      <c r="L471" s="209">
        <v>4769400</v>
      </c>
      <c r="M471" s="204" t="s">
        <v>325</v>
      </c>
      <c r="N471" s="209">
        <v>1</v>
      </c>
      <c r="O471" s="182">
        <v>12</v>
      </c>
      <c r="P471" s="209">
        <v>230</v>
      </c>
      <c r="Q471" s="181">
        <v>0</v>
      </c>
      <c r="R471" s="182" t="s">
        <v>326</v>
      </c>
      <c r="S471" s="214" t="s">
        <v>693</v>
      </c>
      <c r="T471" s="206" t="s">
        <v>694</v>
      </c>
      <c r="U471" s="319"/>
      <c r="V471" s="319"/>
      <c r="X471" s="203" t="str">
        <f t="shared" si="19"/>
        <v>232020100400000000220106947694001811223000000</v>
      </c>
      <c r="Y471" s="288">
        <f t="shared" si="18"/>
        <v>45</v>
      </c>
      <c r="Z471" s="302"/>
      <c r="AA471" s="290"/>
      <c r="AB471"/>
    </row>
    <row r="472" spans="1:28" ht="60" customHeight="1">
      <c r="A472" s="181">
        <v>2</v>
      </c>
      <c r="B472" s="181">
        <v>3</v>
      </c>
      <c r="C472" s="182">
        <v>2</v>
      </c>
      <c r="D472" s="182" t="s">
        <v>279</v>
      </c>
      <c r="E472" s="182" t="s">
        <v>280</v>
      </c>
      <c r="F472" s="182" t="s">
        <v>334</v>
      </c>
      <c r="G472" s="182" t="s">
        <v>282</v>
      </c>
      <c r="H472" s="182" t="s">
        <v>282</v>
      </c>
      <c r="I472" s="182" t="s">
        <v>282</v>
      </c>
      <c r="J472" s="182" t="s">
        <v>282</v>
      </c>
      <c r="K472" s="182">
        <v>2201069</v>
      </c>
      <c r="L472" s="189">
        <v>4769400</v>
      </c>
      <c r="M472" s="188" t="s">
        <v>325</v>
      </c>
      <c r="N472" s="189">
        <v>3</v>
      </c>
      <c r="O472" s="182">
        <v>12</v>
      </c>
      <c r="P472" s="189">
        <v>100</v>
      </c>
      <c r="Q472" s="181">
        <v>0</v>
      </c>
      <c r="R472" s="182" t="s">
        <v>326</v>
      </c>
      <c r="S472" s="199" t="s">
        <v>693</v>
      </c>
      <c r="T472" s="191" t="s">
        <v>694</v>
      </c>
      <c r="U472" s="319"/>
      <c r="V472" s="319"/>
      <c r="X472" s="187" t="str">
        <f t="shared" si="19"/>
        <v>232020100400000000220106947694001831210000000</v>
      </c>
      <c r="Y472" s="288">
        <f t="shared" si="18"/>
        <v>45</v>
      </c>
      <c r="Z472" s="303"/>
      <c r="AA472" s="290"/>
      <c r="AB472"/>
    </row>
    <row r="473" spans="1:28" ht="30" customHeight="1">
      <c r="A473" s="181">
        <v>2</v>
      </c>
      <c r="B473" s="181">
        <v>3</v>
      </c>
      <c r="C473" s="182">
        <v>2</v>
      </c>
      <c r="D473" s="182" t="s">
        <v>279</v>
      </c>
      <c r="E473" s="182" t="s">
        <v>280</v>
      </c>
      <c r="F473" s="182" t="s">
        <v>375</v>
      </c>
      <c r="G473" s="182" t="s">
        <v>282</v>
      </c>
      <c r="H473" s="182" t="s">
        <v>282</v>
      </c>
      <c r="I473" s="182" t="s">
        <v>282</v>
      </c>
      <c r="J473" s="182" t="s">
        <v>282</v>
      </c>
      <c r="K473" s="182">
        <v>2201069</v>
      </c>
      <c r="L473" s="209">
        <v>2719013</v>
      </c>
      <c r="M473" s="204" t="s">
        <v>325</v>
      </c>
      <c r="N473" s="209">
        <v>1</v>
      </c>
      <c r="O473" s="182">
        <v>12</v>
      </c>
      <c r="P473" s="209">
        <v>230</v>
      </c>
      <c r="Q473" s="181">
        <v>0</v>
      </c>
      <c r="R473" s="182" t="s">
        <v>326</v>
      </c>
      <c r="S473" s="214" t="s">
        <v>448</v>
      </c>
      <c r="T473" s="206" t="s">
        <v>449</v>
      </c>
      <c r="U473" s="319"/>
      <c r="V473" s="319"/>
      <c r="X473" s="203" t="str">
        <f t="shared" si="19"/>
        <v>232020100200000000220106927190131811223000000</v>
      </c>
      <c r="Y473" s="288">
        <f t="shared" si="18"/>
        <v>45</v>
      </c>
      <c r="Z473" s="302"/>
      <c r="AA473" s="290"/>
      <c r="AB473"/>
    </row>
    <row r="474" spans="1:28" ht="30" customHeight="1">
      <c r="A474" s="181">
        <v>2</v>
      </c>
      <c r="B474" s="181">
        <v>3</v>
      </c>
      <c r="C474" s="182">
        <v>2</v>
      </c>
      <c r="D474" s="182" t="s">
        <v>279</v>
      </c>
      <c r="E474" s="182" t="s">
        <v>280</v>
      </c>
      <c r="F474" s="182" t="s">
        <v>375</v>
      </c>
      <c r="G474" s="182" t="s">
        <v>282</v>
      </c>
      <c r="H474" s="182" t="s">
        <v>282</v>
      </c>
      <c r="I474" s="182" t="s">
        <v>282</v>
      </c>
      <c r="J474" s="182" t="s">
        <v>282</v>
      </c>
      <c r="K474" s="182">
        <v>2201069</v>
      </c>
      <c r="L474" s="189">
        <v>2719013</v>
      </c>
      <c r="M474" s="188" t="s">
        <v>325</v>
      </c>
      <c r="N474" s="189">
        <v>3</v>
      </c>
      <c r="O474" s="182">
        <v>12</v>
      </c>
      <c r="P474" s="189">
        <v>100</v>
      </c>
      <c r="Q474" s="181">
        <v>0</v>
      </c>
      <c r="R474" s="182" t="s">
        <v>326</v>
      </c>
      <c r="S474" s="199" t="s">
        <v>448</v>
      </c>
      <c r="T474" s="191" t="s">
        <v>449</v>
      </c>
      <c r="U474" s="319"/>
      <c r="V474" s="319"/>
      <c r="X474" s="187" t="str">
        <f t="shared" si="19"/>
        <v>232020100200000000220106927190131831210000000</v>
      </c>
      <c r="Y474" s="288">
        <f t="shared" si="18"/>
        <v>45</v>
      </c>
      <c r="Z474" s="303"/>
      <c r="AA474" s="290"/>
      <c r="AB474"/>
    </row>
    <row r="475" spans="1:28" ht="30" customHeight="1">
      <c r="A475" s="181">
        <v>2</v>
      </c>
      <c r="B475" s="181">
        <v>3</v>
      </c>
      <c r="C475" s="182">
        <v>2</v>
      </c>
      <c r="D475" s="182" t="s">
        <v>279</v>
      </c>
      <c r="E475" s="182" t="s">
        <v>280</v>
      </c>
      <c r="F475" s="182" t="s">
        <v>334</v>
      </c>
      <c r="G475" s="182" t="s">
        <v>282</v>
      </c>
      <c r="H475" s="182" t="s">
        <v>282</v>
      </c>
      <c r="I475" s="182" t="s">
        <v>282</v>
      </c>
      <c r="J475" s="182" t="s">
        <v>282</v>
      </c>
      <c r="K475" s="182">
        <v>2201069</v>
      </c>
      <c r="L475" s="203">
        <v>4494401</v>
      </c>
      <c r="M475" s="204" t="s">
        <v>325</v>
      </c>
      <c r="N475" s="209">
        <v>1</v>
      </c>
      <c r="O475" s="182">
        <v>12</v>
      </c>
      <c r="P475" s="209">
        <v>230</v>
      </c>
      <c r="Q475" s="181">
        <v>0</v>
      </c>
      <c r="R475" s="182" t="s">
        <v>326</v>
      </c>
      <c r="S475" s="214" t="s">
        <v>695</v>
      </c>
      <c r="T475" s="206" t="s">
        <v>696</v>
      </c>
      <c r="U475" s="319"/>
      <c r="V475" s="319"/>
      <c r="X475" s="203" t="str">
        <f t="shared" si="19"/>
        <v>232020100400000000220106944944011811223000000</v>
      </c>
      <c r="Y475" s="288">
        <f t="shared" si="18"/>
        <v>45</v>
      </c>
      <c r="Z475" s="302"/>
      <c r="AA475" s="290"/>
      <c r="AB475"/>
    </row>
    <row r="476" spans="1:28" ht="30" customHeight="1">
      <c r="A476" s="181">
        <v>2</v>
      </c>
      <c r="B476" s="181">
        <v>3</v>
      </c>
      <c r="C476" s="182">
        <v>2</v>
      </c>
      <c r="D476" s="182" t="s">
        <v>279</v>
      </c>
      <c r="E476" s="182" t="s">
        <v>280</v>
      </c>
      <c r="F476" s="182" t="s">
        <v>334</v>
      </c>
      <c r="G476" s="182" t="s">
        <v>282</v>
      </c>
      <c r="H476" s="182" t="s">
        <v>282</v>
      </c>
      <c r="I476" s="182" t="s">
        <v>282</v>
      </c>
      <c r="J476" s="182" t="s">
        <v>282</v>
      </c>
      <c r="K476" s="182">
        <v>2201069</v>
      </c>
      <c r="L476" s="187">
        <v>4494401</v>
      </c>
      <c r="M476" s="188" t="s">
        <v>325</v>
      </c>
      <c r="N476" s="189">
        <v>3</v>
      </c>
      <c r="O476" s="182">
        <v>12</v>
      </c>
      <c r="P476" s="189">
        <v>100</v>
      </c>
      <c r="Q476" s="181">
        <v>0</v>
      </c>
      <c r="R476" s="182" t="s">
        <v>326</v>
      </c>
      <c r="S476" s="199" t="s">
        <v>695</v>
      </c>
      <c r="T476" s="191" t="s">
        <v>696</v>
      </c>
      <c r="U476" s="319"/>
      <c r="V476" s="319"/>
      <c r="X476" s="187" t="str">
        <f t="shared" si="19"/>
        <v>232020100400000000220106944944011831210000000</v>
      </c>
      <c r="Y476" s="288">
        <f t="shared" si="18"/>
        <v>45</v>
      </c>
      <c r="Z476" s="303"/>
      <c r="AA476" s="290"/>
      <c r="AB476"/>
    </row>
    <row r="477" spans="1:28" ht="30" customHeight="1">
      <c r="A477" s="181">
        <v>2</v>
      </c>
      <c r="B477" s="181">
        <v>3</v>
      </c>
      <c r="C477" s="182">
        <v>2</v>
      </c>
      <c r="D477" s="182" t="s">
        <v>279</v>
      </c>
      <c r="E477" s="182" t="s">
        <v>280</v>
      </c>
      <c r="F477" s="182" t="s">
        <v>334</v>
      </c>
      <c r="G477" s="182" t="s">
        <v>282</v>
      </c>
      <c r="H477" s="182" t="s">
        <v>282</v>
      </c>
      <c r="I477" s="182" t="s">
        <v>282</v>
      </c>
      <c r="J477" s="182" t="s">
        <v>282</v>
      </c>
      <c r="K477" s="182">
        <v>2201069</v>
      </c>
      <c r="L477" s="203">
        <v>4494403</v>
      </c>
      <c r="M477" s="204" t="s">
        <v>325</v>
      </c>
      <c r="N477" s="209">
        <v>1</v>
      </c>
      <c r="O477" s="182">
        <v>12</v>
      </c>
      <c r="P477" s="209">
        <v>230</v>
      </c>
      <c r="Q477" s="181">
        <v>0</v>
      </c>
      <c r="R477" s="182" t="s">
        <v>326</v>
      </c>
      <c r="S477" s="214" t="s">
        <v>697</v>
      </c>
      <c r="T477" s="206" t="s">
        <v>698</v>
      </c>
      <c r="X477" s="203" t="str">
        <f t="shared" si="19"/>
        <v>232020100400000000220106944944031811223000000</v>
      </c>
      <c r="Y477" s="288">
        <f t="shared" si="18"/>
        <v>45</v>
      </c>
      <c r="Z477" s="302"/>
      <c r="AA477" s="290"/>
      <c r="AB477"/>
    </row>
    <row r="478" spans="1:28" ht="30" customHeight="1">
      <c r="A478" s="181">
        <v>2</v>
      </c>
      <c r="B478" s="181">
        <v>3</v>
      </c>
      <c r="C478" s="182">
        <v>2</v>
      </c>
      <c r="D478" s="182" t="s">
        <v>279</v>
      </c>
      <c r="E478" s="182" t="s">
        <v>280</v>
      </c>
      <c r="F478" s="182" t="s">
        <v>334</v>
      </c>
      <c r="G478" s="182" t="s">
        <v>282</v>
      </c>
      <c r="H478" s="182" t="s">
        <v>282</v>
      </c>
      <c r="I478" s="182" t="s">
        <v>282</v>
      </c>
      <c r="J478" s="182" t="s">
        <v>282</v>
      </c>
      <c r="K478" s="182">
        <v>2201069</v>
      </c>
      <c r="L478" s="187">
        <v>4494403</v>
      </c>
      <c r="M478" s="188" t="s">
        <v>325</v>
      </c>
      <c r="N478" s="189">
        <v>3</v>
      </c>
      <c r="O478" s="182">
        <v>12</v>
      </c>
      <c r="P478" s="189">
        <v>100</v>
      </c>
      <c r="Q478" s="181">
        <v>0</v>
      </c>
      <c r="R478" s="182" t="s">
        <v>326</v>
      </c>
      <c r="S478" s="199" t="s">
        <v>697</v>
      </c>
      <c r="T478" s="191" t="s">
        <v>698</v>
      </c>
      <c r="X478" s="187" t="str">
        <f t="shared" si="19"/>
        <v>232020100400000000220106944944031831210000000</v>
      </c>
      <c r="Y478" s="288">
        <f t="shared" si="18"/>
        <v>45</v>
      </c>
      <c r="Z478" s="303"/>
      <c r="AA478" s="290"/>
      <c r="AB478"/>
    </row>
    <row r="479" spans="1:28" ht="45" customHeight="1">
      <c r="A479" s="181">
        <v>2</v>
      </c>
      <c r="B479" s="181">
        <v>3</v>
      </c>
      <c r="C479" s="182">
        <v>2</v>
      </c>
      <c r="D479" s="182" t="s">
        <v>279</v>
      </c>
      <c r="E479" s="182" t="s">
        <v>280</v>
      </c>
      <c r="F479" s="182" t="s">
        <v>334</v>
      </c>
      <c r="G479" s="182" t="s">
        <v>282</v>
      </c>
      <c r="H479" s="182" t="s">
        <v>282</v>
      </c>
      <c r="I479" s="182" t="s">
        <v>282</v>
      </c>
      <c r="J479" s="182" t="s">
        <v>282</v>
      </c>
      <c r="K479" s="182">
        <v>2201069</v>
      </c>
      <c r="L479" s="203">
        <v>4528100</v>
      </c>
      <c r="M479" s="204" t="s">
        <v>325</v>
      </c>
      <c r="N479" s="209">
        <v>1</v>
      </c>
      <c r="O479" s="182">
        <v>12</v>
      </c>
      <c r="P479" s="209">
        <v>230</v>
      </c>
      <c r="Q479" s="181">
        <v>0</v>
      </c>
      <c r="R479" s="182" t="s">
        <v>326</v>
      </c>
      <c r="S479" s="214" t="s">
        <v>699</v>
      </c>
      <c r="T479" s="206" t="s">
        <v>700</v>
      </c>
      <c r="X479" s="203" t="str">
        <f t="shared" si="19"/>
        <v>232020100400000000220106945281001811223000000</v>
      </c>
      <c r="Y479" s="288">
        <f t="shared" si="18"/>
        <v>45</v>
      </c>
      <c r="Z479" s="302"/>
      <c r="AA479" s="290"/>
      <c r="AB479"/>
    </row>
    <row r="480" spans="1:28" ht="45" customHeight="1">
      <c r="A480" s="181">
        <v>2</v>
      </c>
      <c r="B480" s="181">
        <v>3</v>
      </c>
      <c r="C480" s="182">
        <v>2</v>
      </c>
      <c r="D480" s="182" t="s">
        <v>279</v>
      </c>
      <c r="E480" s="182" t="s">
        <v>280</v>
      </c>
      <c r="F480" s="182" t="s">
        <v>334</v>
      </c>
      <c r="G480" s="182" t="s">
        <v>282</v>
      </c>
      <c r="H480" s="182" t="s">
        <v>282</v>
      </c>
      <c r="I480" s="182" t="s">
        <v>282</v>
      </c>
      <c r="J480" s="182" t="s">
        <v>282</v>
      </c>
      <c r="K480" s="182">
        <v>2201069</v>
      </c>
      <c r="L480" s="187">
        <v>4528100</v>
      </c>
      <c r="M480" s="188" t="s">
        <v>325</v>
      </c>
      <c r="N480" s="189">
        <v>3</v>
      </c>
      <c r="O480" s="182">
        <v>12</v>
      </c>
      <c r="P480" s="189">
        <v>100</v>
      </c>
      <c r="Q480" s="181">
        <v>0</v>
      </c>
      <c r="R480" s="182" t="s">
        <v>326</v>
      </c>
      <c r="S480" s="199" t="s">
        <v>699</v>
      </c>
      <c r="T480" s="191" t="s">
        <v>700</v>
      </c>
      <c r="X480" s="187" t="str">
        <f t="shared" si="19"/>
        <v>232020100400000000220106945281001831210000000</v>
      </c>
      <c r="Y480" s="288">
        <f t="shared" si="18"/>
        <v>45</v>
      </c>
      <c r="Z480" s="303"/>
      <c r="AA480" s="290"/>
      <c r="AB480"/>
    </row>
    <row r="481" spans="1:28" ht="30" customHeight="1">
      <c r="A481" s="181">
        <v>2</v>
      </c>
      <c r="B481" s="181">
        <v>3</v>
      </c>
      <c r="C481" s="182">
        <v>2</v>
      </c>
      <c r="D481" s="182" t="s">
        <v>279</v>
      </c>
      <c r="E481" s="182" t="s">
        <v>280</v>
      </c>
      <c r="F481" s="182" t="s">
        <v>334</v>
      </c>
      <c r="G481" s="182" t="s">
        <v>282</v>
      </c>
      <c r="H481" s="182" t="s">
        <v>282</v>
      </c>
      <c r="I481" s="182" t="s">
        <v>282</v>
      </c>
      <c r="J481" s="182" t="s">
        <v>282</v>
      </c>
      <c r="K481" s="182">
        <v>2201069</v>
      </c>
      <c r="L481" s="203">
        <v>4322099</v>
      </c>
      <c r="M481" s="204" t="s">
        <v>325</v>
      </c>
      <c r="N481" s="209">
        <v>1</v>
      </c>
      <c r="O481" s="182">
        <v>12</v>
      </c>
      <c r="P481" s="209">
        <v>230</v>
      </c>
      <c r="Q481" s="181">
        <v>0</v>
      </c>
      <c r="R481" s="182" t="s">
        <v>326</v>
      </c>
      <c r="S481" s="214" t="s">
        <v>701</v>
      </c>
      <c r="T481" s="206" t="s">
        <v>702</v>
      </c>
      <c r="X481" s="203" t="str">
        <f t="shared" si="19"/>
        <v>232020100400000000220106943220991811223000000</v>
      </c>
      <c r="Y481" s="288">
        <f t="shared" si="18"/>
        <v>45</v>
      </c>
      <c r="Z481" s="302"/>
      <c r="AA481" s="290"/>
      <c r="AB481"/>
    </row>
    <row r="482" spans="1:28" ht="30" customHeight="1">
      <c r="A482" s="181">
        <v>2</v>
      </c>
      <c r="B482" s="181">
        <v>3</v>
      </c>
      <c r="C482" s="182">
        <v>2</v>
      </c>
      <c r="D482" s="182" t="s">
        <v>279</v>
      </c>
      <c r="E482" s="182" t="s">
        <v>280</v>
      </c>
      <c r="F482" s="182" t="s">
        <v>334</v>
      </c>
      <c r="G482" s="182" t="s">
        <v>282</v>
      </c>
      <c r="H482" s="182" t="s">
        <v>282</v>
      </c>
      <c r="I482" s="182" t="s">
        <v>282</v>
      </c>
      <c r="J482" s="182" t="s">
        <v>282</v>
      </c>
      <c r="K482" s="182">
        <v>2201069</v>
      </c>
      <c r="L482" s="187">
        <v>4322099</v>
      </c>
      <c r="M482" s="188" t="s">
        <v>325</v>
      </c>
      <c r="N482" s="189">
        <v>3</v>
      </c>
      <c r="O482" s="182">
        <v>12</v>
      </c>
      <c r="P482" s="189">
        <v>100</v>
      </c>
      <c r="Q482" s="181">
        <v>0</v>
      </c>
      <c r="R482" s="182" t="s">
        <v>326</v>
      </c>
      <c r="S482" s="199" t="s">
        <v>701</v>
      </c>
      <c r="T482" s="191" t="s">
        <v>702</v>
      </c>
      <c r="X482" s="187" t="str">
        <f t="shared" si="19"/>
        <v>232020100400000000220106943220991831210000000</v>
      </c>
      <c r="Y482" s="288">
        <f t="shared" si="18"/>
        <v>45</v>
      </c>
      <c r="Z482" s="303"/>
      <c r="AA482" s="290"/>
      <c r="AB482"/>
    </row>
    <row r="483" spans="1:28" ht="30" customHeight="1">
      <c r="A483" s="181">
        <v>2</v>
      </c>
      <c r="B483" s="181">
        <v>3</v>
      </c>
      <c r="C483" s="182">
        <v>2</v>
      </c>
      <c r="D483" s="182" t="s">
        <v>279</v>
      </c>
      <c r="E483" s="182" t="s">
        <v>280</v>
      </c>
      <c r="F483" s="182" t="s">
        <v>281</v>
      </c>
      <c r="G483" s="182" t="s">
        <v>282</v>
      </c>
      <c r="H483" s="182" t="s">
        <v>282</v>
      </c>
      <c r="I483" s="182" t="s">
        <v>282</v>
      </c>
      <c r="J483" s="182" t="s">
        <v>282</v>
      </c>
      <c r="K483" s="182">
        <v>2201069</v>
      </c>
      <c r="L483" s="203">
        <v>3623001</v>
      </c>
      <c r="M483" s="204" t="s">
        <v>325</v>
      </c>
      <c r="N483" s="209">
        <v>1</v>
      </c>
      <c r="O483" s="182">
        <v>12</v>
      </c>
      <c r="P483" s="209">
        <v>230</v>
      </c>
      <c r="Q483" s="181">
        <v>0</v>
      </c>
      <c r="R483" s="182" t="s">
        <v>326</v>
      </c>
      <c r="S483" s="214" t="s">
        <v>703</v>
      </c>
      <c r="T483" s="206" t="s">
        <v>704</v>
      </c>
      <c r="X483" s="203" t="str">
        <f t="shared" si="19"/>
        <v>232020100300000000220106936230011811223000000</v>
      </c>
      <c r="Y483" s="288">
        <f t="shared" si="18"/>
        <v>45</v>
      </c>
      <c r="Z483" s="302"/>
      <c r="AA483" s="290"/>
      <c r="AB483"/>
    </row>
    <row r="484" spans="1:28" ht="30" customHeight="1">
      <c r="A484" s="181">
        <v>2</v>
      </c>
      <c r="B484" s="181">
        <v>3</v>
      </c>
      <c r="C484" s="182">
        <v>2</v>
      </c>
      <c r="D484" s="182" t="s">
        <v>279</v>
      </c>
      <c r="E484" s="182" t="s">
        <v>280</v>
      </c>
      <c r="F484" s="182" t="s">
        <v>281</v>
      </c>
      <c r="G484" s="182" t="s">
        <v>282</v>
      </c>
      <c r="H484" s="182" t="s">
        <v>282</v>
      </c>
      <c r="I484" s="182" t="s">
        <v>282</v>
      </c>
      <c r="J484" s="182" t="s">
        <v>282</v>
      </c>
      <c r="K484" s="182">
        <v>2201069</v>
      </c>
      <c r="L484" s="187">
        <v>3623001</v>
      </c>
      <c r="M484" s="188" t="s">
        <v>325</v>
      </c>
      <c r="N484" s="189">
        <v>3</v>
      </c>
      <c r="O484" s="182">
        <v>12</v>
      </c>
      <c r="P484" s="189">
        <v>100</v>
      </c>
      <c r="Q484" s="181">
        <v>0</v>
      </c>
      <c r="R484" s="182" t="s">
        <v>326</v>
      </c>
      <c r="S484" s="199" t="s">
        <v>703</v>
      </c>
      <c r="T484" s="191" t="s">
        <v>704</v>
      </c>
      <c r="X484" s="187" t="str">
        <f t="shared" si="19"/>
        <v>232020100300000000220106936230011831210000000</v>
      </c>
      <c r="Y484" s="288">
        <f t="shared" si="18"/>
        <v>45</v>
      </c>
      <c r="Z484" s="303"/>
      <c r="AA484" s="290"/>
      <c r="AB484"/>
    </row>
    <row r="485" spans="1:28" ht="30" customHeight="1">
      <c r="A485" s="181">
        <v>2</v>
      </c>
      <c r="B485" s="181">
        <v>3</v>
      </c>
      <c r="C485" s="182">
        <v>2</v>
      </c>
      <c r="D485" s="182" t="s">
        <v>279</v>
      </c>
      <c r="E485" s="182" t="s">
        <v>280</v>
      </c>
      <c r="F485" s="182" t="s">
        <v>281</v>
      </c>
      <c r="G485" s="182" t="s">
        <v>282</v>
      </c>
      <c r="H485" s="182" t="s">
        <v>282</v>
      </c>
      <c r="I485" s="182" t="s">
        <v>282</v>
      </c>
      <c r="J485" s="182" t="s">
        <v>282</v>
      </c>
      <c r="K485" s="182">
        <v>2201069</v>
      </c>
      <c r="L485" s="203">
        <v>3699030</v>
      </c>
      <c r="M485" s="204" t="s">
        <v>325</v>
      </c>
      <c r="N485" s="209">
        <v>1</v>
      </c>
      <c r="O485" s="182">
        <v>12</v>
      </c>
      <c r="P485" s="209">
        <v>230</v>
      </c>
      <c r="Q485" s="181">
        <v>0</v>
      </c>
      <c r="R485" s="182" t="s">
        <v>326</v>
      </c>
      <c r="S485" s="214" t="s">
        <v>705</v>
      </c>
      <c r="T485" s="206" t="s">
        <v>706</v>
      </c>
      <c r="X485" s="203" t="str">
        <f t="shared" si="19"/>
        <v>232020100300000000220106936990301811223000000</v>
      </c>
      <c r="Y485" s="288">
        <f t="shared" si="18"/>
        <v>45</v>
      </c>
      <c r="Z485" s="302"/>
      <c r="AA485" s="290"/>
      <c r="AB485"/>
    </row>
    <row r="486" spans="1:28" ht="30" customHeight="1">
      <c r="A486" s="181">
        <v>2</v>
      </c>
      <c r="B486" s="181">
        <v>3</v>
      </c>
      <c r="C486" s="182">
        <v>2</v>
      </c>
      <c r="D486" s="182" t="s">
        <v>279</v>
      </c>
      <c r="E486" s="182" t="s">
        <v>280</v>
      </c>
      <c r="F486" s="182" t="s">
        <v>281</v>
      </c>
      <c r="G486" s="182" t="s">
        <v>282</v>
      </c>
      <c r="H486" s="182" t="s">
        <v>282</v>
      </c>
      <c r="I486" s="182" t="s">
        <v>282</v>
      </c>
      <c r="J486" s="182" t="s">
        <v>282</v>
      </c>
      <c r="K486" s="182">
        <v>2201069</v>
      </c>
      <c r="L486" s="187">
        <v>3699030</v>
      </c>
      <c r="M486" s="188" t="s">
        <v>325</v>
      </c>
      <c r="N486" s="189">
        <v>3</v>
      </c>
      <c r="O486" s="182">
        <v>12</v>
      </c>
      <c r="P486" s="189">
        <v>100</v>
      </c>
      <c r="Q486" s="181">
        <v>0</v>
      </c>
      <c r="R486" s="182" t="s">
        <v>326</v>
      </c>
      <c r="S486" s="199" t="s">
        <v>705</v>
      </c>
      <c r="T486" s="191" t="s">
        <v>706</v>
      </c>
      <c r="X486" s="187" t="str">
        <f t="shared" si="19"/>
        <v>232020100300000000220106936990301831210000000</v>
      </c>
      <c r="Y486" s="288">
        <f t="shared" si="18"/>
        <v>45</v>
      </c>
      <c r="Z486" s="303"/>
      <c r="AA486" s="290"/>
      <c r="AB486"/>
    </row>
    <row r="487" spans="1:28" ht="30" customHeight="1">
      <c r="A487" s="181">
        <v>2</v>
      </c>
      <c r="B487" s="181">
        <v>3</v>
      </c>
      <c r="C487" s="182">
        <v>2</v>
      </c>
      <c r="D487" s="182" t="s">
        <v>279</v>
      </c>
      <c r="E487" s="182" t="s">
        <v>280</v>
      </c>
      <c r="F487" s="182" t="s">
        <v>281</v>
      </c>
      <c r="G487" s="182" t="s">
        <v>282</v>
      </c>
      <c r="H487" s="182" t="s">
        <v>282</v>
      </c>
      <c r="I487" s="182" t="s">
        <v>282</v>
      </c>
      <c r="J487" s="182" t="s">
        <v>282</v>
      </c>
      <c r="K487" s="182">
        <v>2201069</v>
      </c>
      <c r="L487" s="203">
        <v>3721003</v>
      </c>
      <c r="M487" s="204" t="s">
        <v>325</v>
      </c>
      <c r="N487" s="209">
        <v>1</v>
      </c>
      <c r="O487" s="182">
        <v>12</v>
      </c>
      <c r="P487" s="209">
        <v>230</v>
      </c>
      <c r="Q487" s="181">
        <v>0</v>
      </c>
      <c r="R487" s="182" t="s">
        <v>326</v>
      </c>
      <c r="S487" s="214" t="s">
        <v>707</v>
      </c>
      <c r="T487" s="206" t="s">
        <v>708</v>
      </c>
      <c r="X487" s="203" t="str">
        <f t="shared" si="19"/>
        <v>232020100300000000220106937210031811223000000</v>
      </c>
      <c r="Y487" s="288">
        <f t="shared" si="18"/>
        <v>45</v>
      </c>
      <c r="Z487" s="302"/>
      <c r="AA487" s="290"/>
      <c r="AB487"/>
    </row>
    <row r="488" spans="1:28" ht="30" customHeight="1">
      <c r="A488" s="181">
        <v>2</v>
      </c>
      <c r="B488" s="181">
        <v>3</v>
      </c>
      <c r="C488" s="182">
        <v>2</v>
      </c>
      <c r="D488" s="182" t="s">
        <v>279</v>
      </c>
      <c r="E488" s="182" t="s">
        <v>280</v>
      </c>
      <c r="F488" s="182" t="s">
        <v>281</v>
      </c>
      <c r="G488" s="182" t="s">
        <v>282</v>
      </c>
      <c r="H488" s="182" t="s">
        <v>282</v>
      </c>
      <c r="I488" s="182" t="s">
        <v>282</v>
      </c>
      <c r="J488" s="182" t="s">
        <v>282</v>
      </c>
      <c r="K488" s="182">
        <v>2201069</v>
      </c>
      <c r="L488" s="187">
        <v>3721003</v>
      </c>
      <c r="M488" s="188" t="s">
        <v>325</v>
      </c>
      <c r="N488" s="189">
        <v>3</v>
      </c>
      <c r="O488" s="182">
        <v>12</v>
      </c>
      <c r="P488" s="189">
        <v>100</v>
      </c>
      <c r="Q488" s="181">
        <v>0</v>
      </c>
      <c r="R488" s="182" t="s">
        <v>326</v>
      </c>
      <c r="S488" s="199" t="s">
        <v>707</v>
      </c>
      <c r="T488" s="191" t="s">
        <v>708</v>
      </c>
      <c r="X488" s="187" t="str">
        <f t="shared" si="19"/>
        <v>232020100300000000220106937210031831210000000</v>
      </c>
      <c r="Y488" s="288">
        <f t="shared" si="18"/>
        <v>45</v>
      </c>
      <c r="Z488" s="303"/>
      <c r="AA488" s="290"/>
      <c r="AB488"/>
    </row>
    <row r="489" spans="1:28" ht="30" customHeight="1">
      <c r="A489" s="181">
        <v>2</v>
      </c>
      <c r="B489" s="181">
        <v>3</v>
      </c>
      <c r="C489" s="182">
        <v>2</v>
      </c>
      <c r="D489" s="182" t="s">
        <v>279</v>
      </c>
      <c r="E489" s="182" t="s">
        <v>280</v>
      </c>
      <c r="F489" s="182" t="s">
        <v>281</v>
      </c>
      <c r="G489" s="182" t="s">
        <v>282</v>
      </c>
      <c r="H489" s="182" t="s">
        <v>282</v>
      </c>
      <c r="I489" s="182" t="s">
        <v>282</v>
      </c>
      <c r="J489" s="182" t="s">
        <v>282</v>
      </c>
      <c r="K489" s="182">
        <v>2201069</v>
      </c>
      <c r="L489" s="203">
        <v>3721005</v>
      </c>
      <c r="M489" s="204" t="s">
        <v>325</v>
      </c>
      <c r="N489" s="209">
        <v>1</v>
      </c>
      <c r="O489" s="182">
        <v>12</v>
      </c>
      <c r="P489" s="209">
        <v>230</v>
      </c>
      <c r="Q489" s="181">
        <v>0</v>
      </c>
      <c r="R489" s="182" t="s">
        <v>326</v>
      </c>
      <c r="S489" s="214" t="s">
        <v>709</v>
      </c>
      <c r="T489" s="206" t="s">
        <v>710</v>
      </c>
      <c r="X489" s="203" t="str">
        <f t="shared" si="19"/>
        <v>232020100300000000220106937210051811223000000</v>
      </c>
      <c r="Y489" s="288">
        <f t="shared" si="18"/>
        <v>45</v>
      </c>
      <c r="Z489" s="302"/>
      <c r="AA489" s="290"/>
      <c r="AB489"/>
    </row>
    <row r="490" spans="1:28" ht="30" customHeight="1">
      <c r="A490" s="181">
        <v>2</v>
      </c>
      <c r="B490" s="181">
        <v>3</v>
      </c>
      <c r="C490" s="182">
        <v>2</v>
      </c>
      <c r="D490" s="182" t="s">
        <v>279</v>
      </c>
      <c r="E490" s="182" t="s">
        <v>280</v>
      </c>
      <c r="F490" s="182" t="s">
        <v>281</v>
      </c>
      <c r="G490" s="182" t="s">
        <v>282</v>
      </c>
      <c r="H490" s="182" t="s">
        <v>282</v>
      </c>
      <c r="I490" s="182" t="s">
        <v>282</v>
      </c>
      <c r="J490" s="182" t="s">
        <v>282</v>
      </c>
      <c r="K490" s="182">
        <v>2201069</v>
      </c>
      <c r="L490" s="187">
        <v>3721005</v>
      </c>
      <c r="M490" s="188" t="s">
        <v>325</v>
      </c>
      <c r="N490" s="189">
        <v>3</v>
      </c>
      <c r="O490" s="182">
        <v>12</v>
      </c>
      <c r="P490" s="189">
        <v>100</v>
      </c>
      <c r="Q490" s="181">
        <v>0</v>
      </c>
      <c r="R490" s="182" t="s">
        <v>326</v>
      </c>
      <c r="S490" s="199" t="s">
        <v>709</v>
      </c>
      <c r="T490" s="191" t="s">
        <v>710</v>
      </c>
      <c r="X490" s="187" t="str">
        <f t="shared" si="19"/>
        <v>232020100300000000220106937210051831210000000</v>
      </c>
      <c r="Y490" s="288">
        <f t="shared" si="18"/>
        <v>45</v>
      </c>
      <c r="Z490" s="303"/>
      <c r="AA490" s="290"/>
      <c r="AB490"/>
    </row>
    <row r="491" spans="1:28" ht="30" customHeight="1">
      <c r="A491" s="181">
        <v>2</v>
      </c>
      <c r="B491" s="181">
        <v>3</v>
      </c>
      <c r="C491" s="182">
        <v>2</v>
      </c>
      <c r="D491" s="182" t="s">
        <v>279</v>
      </c>
      <c r="E491" s="182" t="s">
        <v>280</v>
      </c>
      <c r="F491" s="182" t="s">
        <v>334</v>
      </c>
      <c r="G491" s="182" t="s">
        <v>282</v>
      </c>
      <c r="H491" s="182" t="s">
        <v>282</v>
      </c>
      <c r="I491" s="182" t="s">
        <v>282</v>
      </c>
      <c r="J491" s="182" t="s">
        <v>282</v>
      </c>
      <c r="K491" s="182">
        <v>2201069</v>
      </c>
      <c r="L491" s="276">
        <v>4212010</v>
      </c>
      <c r="M491" s="277" t="s">
        <v>325</v>
      </c>
      <c r="N491" s="278">
        <v>1</v>
      </c>
      <c r="O491" s="182">
        <v>12</v>
      </c>
      <c r="P491" s="278">
        <v>230</v>
      </c>
      <c r="Q491" s="181">
        <v>0</v>
      </c>
      <c r="R491" s="182" t="s">
        <v>326</v>
      </c>
      <c r="S491" s="279" t="s">
        <v>711</v>
      </c>
      <c r="T491" s="280" t="s">
        <v>712</v>
      </c>
      <c r="X491" s="276" t="str">
        <f t="shared" si="19"/>
        <v>232020100400000000220106942120101811223000000</v>
      </c>
      <c r="Y491" s="288">
        <f t="shared" si="18"/>
        <v>45</v>
      </c>
      <c r="Z491" s="305"/>
      <c r="AA491" s="291"/>
      <c r="AB491"/>
    </row>
    <row r="492" spans="1:28" ht="30" customHeight="1">
      <c r="A492" s="181">
        <v>2</v>
      </c>
      <c r="B492" s="181">
        <v>3</v>
      </c>
      <c r="C492" s="182">
        <v>2</v>
      </c>
      <c r="D492" s="182" t="s">
        <v>279</v>
      </c>
      <c r="E492" s="182" t="s">
        <v>280</v>
      </c>
      <c r="F492" s="182" t="s">
        <v>334</v>
      </c>
      <c r="G492" s="182" t="s">
        <v>282</v>
      </c>
      <c r="H492" s="182" t="s">
        <v>282</v>
      </c>
      <c r="I492" s="182" t="s">
        <v>282</v>
      </c>
      <c r="J492" s="182" t="s">
        <v>282</v>
      </c>
      <c r="K492" s="182">
        <v>2201069</v>
      </c>
      <c r="L492" s="187">
        <v>4212010</v>
      </c>
      <c r="M492" s="188" t="s">
        <v>325</v>
      </c>
      <c r="N492" s="189">
        <v>3</v>
      </c>
      <c r="O492" s="182">
        <v>12</v>
      </c>
      <c r="P492" s="189">
        <v>100</v>
      </c>
      <c r="Q492" s="181">
        <v>0</v>
      </c>
      <c r="R492" s="182" t="s">
        <v>326</v>
      </c>
      <c r="S492" s="199" t="s">
        <v>711</v>
      </c>
      <c r="T492" s="191" t="s">
        <v>712</v>
      </c>
      <c r="X492" s="187" t="str">
        <f t="shared" si="19"/>
        <v>232020100400000000220106942120101831210000000</v>
      </c>
      <c r="Y492" s="288">
        <f t="shared" si="18"/>
        <v>45</v>
      </c>
      <c r="Z492" s="303"/>
      <c r="AA492" s="290"/>
      <c r="AB492"/>
    </row>
    <row r="493" spans="1:28">
      <c r="Z493" s="315"/>
      <c r="AA493" s="221"/>
      <c r="AB493" s="391"/>
    </row>
    <row r="494" spans="1:28">
      <c r="Z494" s="249"/>
      <c r="AA494" s="254"/>
      <c r="AB494" s="391"/>
    </row>
    <row r="495" spans="1:28">
      <c r="Z495" s="249"/>
    </row>
    <row r="496" spans="1:28">
      <c r="Z496" s="249"/>
    </row>
    <row r="497" spans="26:26">
      <c r="Z497" s="249"/>
    </row>
    <row r="498" spans="26:26">
      <c r="Z498" s="249"/>
    </row>
    <row r="499" spans="26:26">
      <c r="Z499" s="249"/>
    </row>
    <row r="500" spans="26:26">
      <c r="Z500" s="249"/>
    </row>
    <row r="501" spans="26:26">
      <c r="Z501" s="249"/>
    </row>
    <row r="502" spans="26:26">
      <c r="Z502" s="249"/>
    </row>
    <row r="503" spans="26:26">
      <c r="Z503" s="249"/>
    </row>
    <row r="504" spans="26:26">
      <c r="Z504" s="249"/>
    </row>
    <row r="505" spans="26:26">
      <c r="Z505" s="249"/>
    </row>
    <row r="506" spans="26:26">
      <c r="Z506" s="249"/>
    </row>
    <row r="507" spans="26:26">
      <c r="Z507" s="249"/>
    </row>
    <row r="508" spans="26:26">
      <c r="Z508" s="249"/>
    </row>
    <row r="509" spans="26:26">
      <c r="Z509" s="249"/>
    </row>
    <row r="510" spans="26:26">
      <c r="Z510" s="249"/>
    </row>
    <row r="511" spans="26:26">
      <c r="Z511" s="249"/>
    </row>
    <row r="512" spans="26:26">
      <c r="Z512" s="249"/>
    </row>
    <row r="513" spans="26:26">
      <c r="Z513" s="249"/>
    </row>
    <row r="514" spans="26:26">
      <c r="Z514" s="249"/>
    </row>
    <row r="515" spans="26:26">
      <c r="Z515" s="249"/>
    </row>
    <row r="516" spans="26:26">
      <c r="Z516" s="249"/>
    </row>
    <row r="517" spans="26:26">
      <c r="Z517" s="249"/>
    </row>
    <row r="518" spans="26:26">
      <c r="Z518" s="249"/>
    </row>
    <row r="519" spans="26:26">
      <c r="Z519" s="249"/>
    </row>
    <row r="520" spans="26:26">
      <c r="Z520" s="249"/>
    </row>
    <row r="521" spans="26:26">
      <c r="Z521" s="249"/>
    </row>
    <row r="522" spans="26:26">
      <c r="Z522" s="249"/>
    </row>
    <row r="523" spans="26:26">
      <c r="Z523" s="249"/>
    </row>
    <row r="524" spans="26:26">
      <c r="Z524" s="249"/>
    </row>
    <row r="525" spans="26:26">
      <c r="Z525" s="249"/>
    </row>
    <row r="526" spans="26:26">
      <c r="Z526" s="249"/>
    </row>
    <row r="527" spans="26:26">
      <c r="Z527" s="249"/>
    </row>
    <row r="528" spans="26:26">
      <c r="Z528" s="249"/>
    </row>
    <row r="529" spans="26:26">
      <c r="Z529" s="249"/>
    </row>
    <row r="530" spans="26:26">
      <c r="Z530" s="249"/>
    </row>
    <row r="531" spans="26:26">
      <c r="Z531" s="249"/>
    </row>
    <row r="532" spans="26:26">
      <c r="Z532" s="249"/>
    </row>
    <row r="533" spans="26:26">
      <c r="Z533" s="249"/>
    </row>
    <row r="534" spans="26:26">
      <c r="Z534" s="249"/>
    </row>
    <row r="535" spans="26:26">
      <c r="Z535" s="249"/>
    </row>
    <row r="536" spans="26:26">
      <c r="Z536" s="249"/>
    </row>
    <row r="537" spans="26:26">
      <c r="Z537" s="249"/>
    </row>
    <row r="538" spans="26:26">
      <c r="Z538" s="249"/>
    </row>
    <row r="539" spans="26:26">
      <c r="Z539" s="249"/>
    </row>
    <row r="540" spans="26:26">
      <c r="Z540" s="249"/>
    </row>
    <row r="541" spans="26:26">
      <c r="Z541" s="249"/>
    </row>
    <row r="542" spans="26:26">
      <c r="Z542" s="249"/>
    </row>
    <row r="543" spans="26:26">
      <c r="Z543" s="249"/>
    </row>
    <row r="544" spans="26:26">
      <c r="Z544" s="249"/>
    </row>
    <row r="545" spans="26:26">
      <c r="Z545" s="249"/>
    </row>
    <row r="546" spans="26:26">
      <c r="Z546" s="249"/>
    </row>
    <row r="547" spans="26:26">
      <c r="Z547" s="249"/>
    </row>
    <row r="548" spans="26:26">
      <c r="Z548" s="249"/>
    </row>
    <row r="549" spans="26:26">
      <c r="Z549" s="249"/>
    </row>
    <row r="550" spans="26:26">
      <c r="Z550" s="249"/>
    </row>
    <row r="551" spans="26:26">
      <c r="Z551" s="249"/>
    </row>
    <row r="552" spans="26:26">
      <c r="Z552" s="249"/>
    </row>
    <row r="553" spans="26:26">
      <c r="Z553" s="249"/>
    </row>
    <row r="554" spans="26:26">
      <c r="Z554" s="249"/>
    </row>
    <row r="555" spans="26:26">
      <c r="Z555" s="249"/>
    </row>
    <row r="556" spans="26:26">
      <c r="Z556" s="249"/>
    </row>
    <row r="557" spans="26:26">
      <c r="Z557" s="249"/>
    </row>
    <row r="558" spans="26:26">
      <c r="Z558" s="249"/>
    </row>
    <row r="559" spans="26:26">
      <c r="Z559" s="249"/>
    </row>
    <row r="560" spans="26:26">
      <c r="Z560" s="249"/>
    </row>
    <row r="561" spans="26:26">
      <c r="Z561" s="249"/>
    </row>
    <row r="562" spans="26:26">
      <c r="Z562" s="249"/>
    </row>
    <row r="563" spans="26:26">
      <c r="Z563" s="249"/>
    </row>
    <row r="564" spans="26:26">
      <c r="Z564" s="249"/>
    </row>
    <row r="565" spans="26:26">
      <c r="Z565" s="249"/>
    </row>
    <row r="566" spans="26:26">
      <c r="Z566" s="249"/>
    </row>
    <row r="567" spans="26:26">
      <c r="Z567" s="249"/>
    </row>
    <row r="568" spans="26:26">
      <c r="Z568" s="249"/>
    </row>
    <row r="569" spans="26:26">
      <c r="Z569" s="249"/>
    </row>
    <row r="570" spans="26:26">
      <c r="Z570" s="249"/>
    </row>
    <row r="571" spans="26:26">
      <c r="Z571" s="249"/>
    </row>
    <row r="572" spans="26:26">
      <c r="Z572" s="249"/>
    </row>
    <row r="573" spans="26:26">
      <c r="Z573" s="249"/>
    </row>
    <row r="574" spans="26:26">
      <c r="Z574" s="249"/>
    </row>
    <row r="575" spans="26:26">
      <c r="Z575" s="249"/>
    </row>
    <row r="576" spans="26:26">
      <c r="Z576" s="249"/>
    </row>
    <row r="577" spans="26:26">
      <c r="Z577" s="249"/>
    </row>
    <row r="578" spans="26:26">
      <c r="Z578" s="249"/>
    </row>
    <row r="579" spans="26:26">
      <c r="Z579" s="249"/>
    </row>
    <row r="580" spans="26:26">
      <c r="Z580" s="249"/>
    </row>
    <row r="581" spans="26:26">
      <c r="Z581" s="249"/>
    </row>
    <row r="582" spans="26:26">
      <c r="Z582" s="249"/>
    </row>
    <row r="583" spans="26:26">
      <c r="Z583" s="249"/>
    </row>
    <row r="584" spans="26:26">
      <c r="Z584" s="249"/>
    </row>
    <row r="585" spans="26:26">
      <c r="Z585" s="249"/>
    </row>
    <row r="586" spans="26:26">
      <c r="Z586" s="249"/>
    </row>
    <row r="587" spans="26:26">
      <c r="Z587" s="249"/>
    </row>
    <row r="588" spans="26:26">
      <c r="Z588" s="249"/>
    </row>
    <row r="589" spans="26:26">
      <c r="Z589" s="249"/>
    </row>
    <row r="590" spans="26:26">
      <c r="Z590" s="249"/>
    </row>
    <row r="591" spans="26:26">
      <c r="Z591" s="249"/>
    </row>
    <row r="592" spans="26:26">
      <c r="Z592" s="249"/>
    </row>
    <row r="593" spans="26:26">
      <c r="Z593" s="249"/>
    </row>
    <row r="594" spans="26:26">
      <c r="Z594" s="249"/>
    </row>
    <row r="595" spans="26:26">
      <c r="Z595" s="249"/>
    </row>
    <row r="596" spans="26:26">
      <c r="Z596" s="249"/>
    </row>
    <row r="597" spans="26:26">
      <c r="Z597" s="249"/>
    </row>
    <row r="598" spans="26:26">
      <c r="Z598" s="249"/>
    </row>
    <row r="599" spans="26:26">
      <c r="Z599" s="249"/>
    </row>
    <row r="600" spans="26:26">
      <c r="Z600" s="249"/>
    </row>
    <row r="601" spans="26:26">
      <c r="Z601" s="249"/>
    </row>
    <row r="602" spans="26:26">
      <c r="Z602" s="249"/>
    </row>
    <row r="603" spans="26:26">
      <c r="Z603" s="249"/>
    </row>
    <row r="604" spans="26:26">
      <c r="Z604" s="249"/>
    </row>
    <row r="605" spans="26:26">
      <c r="Z605" s="249"/>
    </row>
    <row r="606" spans="26:26">
      <c r="Z606" s="249"/>
    </row>
    <row r="607" spans="26:26">
      <c r="Z607" s="249"/>
    </row>
    <row r="608" spans="26:26">
      <c r="Z608" s="249"/>
    </row>
    <row r="609" spans="26:26">
      <c r="Z609" s="249"/>
    </row>
    <row r="610" spans="26:26">
      <c r="Z610" s="249"/>
    </row>
    <row r="611" spans="26:26">
      <c r="Z611" s="249"/>
    </row>
    <row r="612" spans="26:26">
      <c r="Z612" s="249"/>
    </row>
    <row r="613" spans="26:26">
      <c r="Z613" s="249"/>
    </row>
    <row r="614" spans="26:26">
      <c r="Z614" s="249"/>
    </row>
    <row r="615" spans="26:26">
      <c r="Z615" s="249"/>
    </row>
    <row r="616" spans="26:26">
      <c r="Z616" s="249"/>
    </row>
    <row r="617" spans="26:26">
      <c r="Z617" s="249"/>
    </row>
    <row r="618" spans="26:26">
      <c r="Z618" s="249"/>
    </row>
    <row r="619" spans="26:26">
      <c r="Z619" s="249"/>
    </row>
    <row r="620" spans="26:26">
      <c r="Z620" s="249"/>
    </row>
    <row r="621" spans="26:26">
      <c r="Z621" s="249"/>
    </row>
    <row r="622" spans="26:26">
      <c r="Z622" s="249"/>
    </row>
    <row r="623" spans="26:26">
      <c r="Z623" s="249"/>
    </row>
    <row r="624" spans="26:26">
      <c r="Z624" s="249"/>
    </row>
    <row r="625" spans="26:26">
      <c r="Z625" s="249"/>
    </row>
    <row r="626" spans="26:26">
      <c r="Z626" s="249"/>
    </row>
    <row r="627" spans="26:26">
      <c r="Z627" s="249"/>
    </row>
    <row r="628" spans="26:26">
      <c r="Z628" s="249"/>
    </row>
    <row r="629" spans="26:26">
      <c r="Z629" s="249"/>
    </row>
    <row r="630" spans="26:26">
      <c r="Z630" s="249"/>
    </row>
    <row r="631" spans="26:26">
      <c r="Z631" s="249"/>
    </row>
    <row r="632" spans="26:26">
      <c r="Z632" s="249"/>
    </row>
    <row r="633" spans="26:26">
      <c r="Z633" s="249"/>
    </row>
    <row r="634" spans="26:26">
      <c r="Z634" s="249"/>
    </row>
    <row r="635" spans="26:26">
      <c r="Z635" s="249"/>
    </row>
    <row r="636" spans="26:26">
      <c r="Z636" s="249"/>
    </row>
    <row r="637" spans="26:26">
      <c r="Z637" s="249"/>
    </row>
    <row r="638" spans="26:26">
      <c r="Z638" s="249"/>
    </row>
    <row r="639" spans="26:26">
      <c r="Z639" s="249"/>
    </row>
    <row r="640" spans="26:26">
      <c r="Z640" s="249"/>
    </row>
    <row r="641" spans="26:26">
      <c r="Z641" s="249"/>
    </row>
    <row r="642" spans="26:26">
      <c r="Z642" s="249"/>
    </row>
    <row r="643" spans="26:26">
      <c r="Z643" s="249"/>
    </row>
    <row r="644" spans="26:26">
      <c r="Z644" s="249"/>
    </row>
    <row r="645" spans="26:26">
      <c r="Z645" s="249"/>
    </row>
    <row r="646" spans="26:26">
      <c r="Z646" s="249"/>
    </row>
    <row r="647" spans="26:26">
      <c r="Z647" s="249"/>
    </row>
    <row r="648" spans="26:26">
      <c r="Z648" s="249"/>
    </row>
    <row r="649" spans="26:26">
      <c r="Z649" s="249"/>
    </row>
    <row r="650" spans="26:26">
      <c r="Z650" s="249"/>
    </row>
    <row r="651" spans="26:26">
      <c r="Z651" s="249"/>
    </row>
    <row r="652" spans="26:26">
      <c r="Z652" s="249"/>
    </row>
    <row r="653" spans="26:26">
      <c r="Z653" s="249"/>
    </row>
    <row r="654" spans="26:26">
      <c r="Z654" s="249"/>
    </row>
    <row r="655" spans="26:26">
      <c r="Z655" s="249"/>
    </row>
    <row r="656" spans="26:26">
      <c r="Z656" s="249"/>
    </row>
    <row r="657" spans="26:26">
      <c r="Z657" s="249"/>
    </row>
    <row r="658" spans="26:26">
      <c r="Z658" s="249"/>
    </row>
    <row r="659" spans="26:26">
      <c r="Z659" s="249"/>
    </row>
    <row r="660" spans="26:26">
      <c r="Z660" s="249"/>
    </row>
    <row r="661" spans="26:26">
      <c r="Z661" s="249"/>
    </row>
    <row r="662" spans="26:26">
      <c r="Z662" s="249"/>
    </row>
    <row r="663" spans="26:26">
      <c r="Z663" s="249"/>
    </row>
    <row r="664" spans="26:26">
      <c r="Z664" s="249"/>
    </row>
    <row r="665" spans="26:26">
      <c r="Z665" s="249"/>
    </row>
    <row r="666" spans="26:26">
      <c r="Z666" s="249"/>
    </row>
    <row r="667" spans="26:26">
      <c r="Z667" s="249"/>
    </row>
    <row r="668" spans="26:26">
      <c r="Z668" s="249"/>
    </row>
    <row r="669" spans="26:26">
      <c r="Z669" s="249"/>
    </row>
    <row r="670" spans="26:26">
      <c r="Z670" s="249"/>
    </row>
    <row r="671" spans="26:26">
      <c r="Z671" s="249"/>
    </row>
    <row r="672" spans="26:26">
      <c r="Z672" s="249"/>
    </row>
    <row r="673" spans="26:26">
      <c r="Z673" s="249"/>
    </row>
    <row r="674" spans="26:26">
      <c r="Z674" s="249"/>
    </row>
    <row r="675" spans="26:26">
      <c r="Z675" s="249"/>
    </row>
    <row r="676" spans="26:26">
      <c r="Z676" s="249"/>
    </row>
    <row r="677" spans="26:26">
      <c r="Z677" s="249"/>
    </row>
    <row r="678" spans="26:26">
      <c r="Z678" s="249"/>
    </row>
    <row r="679" spans="26:26">
      <c r="Z679" s="249"/>
    </row>
    <row r="680" spans="26:26">
      <c r="Z680" s="249"/>
    </row>
    <row r="681" spans="26:26">
      <c r="Z681" s="249"/>
    </row>
    <row r="682" spans="26:26">
      <c r="Z682" s="249"/>
    </row>
    <row r="683" spans="26:26">
      <c r="Z683" s="249"/>
    </row>
    <row r="684" spans="26:26">
      <c r="Z684" s="249"/>
    </row>
    <row r="685" spans="26:26">
      <c r="Z685" s="249"/>
    </row>
    <row r="686" spans="26:26">
      <c r="Z686" s="249"/>
    </row>
    <row r="687" spans="26:26">
      <c r="Z687" s="249"/>
    </row>
    <row r="688" spans="26:26">
      <c r="Z688" s="249"/>
    </row>
    <row r="689" spans="26:26">
      <c r="Z689" s="249"/>
    </row>
    <row r="690" spans="26:26">
      <c r="Z690" s="249"/>
    </row>
    <row r="691" spans="26:26">
      <c r="Z691" s="249"/>
    </row>
    <row r="692" spans="26:26">
      <c r="Z692" s="249"/>
    </row>
    <row r="693" spans="26:26">
      <c r="Z693" s="249"/>
    </row>
    <row r="694" spans="26:26">
      <c r="Z694" s="249"/>
    </row>
    <row r="695" spans="26:26">
      <c r="Z695" s="249"/>
    </row>
    <row r="696" spans="26:26">
      <c r="Z696" s="249"/>
    </row>
    <row r="697" spans="26:26">
      <c r="Z697" s="249"/>
    </row>
    <row r="698" spans="26:26">
      <c r="Z698" s="249"/>
    </row>
    <row r="699" spans="26:26">
      <c r="Z699" s="249"/>
    </row>
    <row r="700" spans="26:26">
      <c r="Z700" s="249"/>
    </row>
    <row r="701" spans="26:26">
      <c r="Z701" s="249"/>
    </row>
    <row r="702" spans="26:26">
      <c r="Z702" s="249"/>
    </row>
    <row r="703" spans="26:26">
      <c r="Z703" s="249"/>
    </row>
    <row r="704" spans="26:26">
      <c r="Z704" s="249"/>
    </row>
    <row r="705" spans="26:26">
      <c r="Z705" s="249"/>
    </row>
    <row r="706" spans="26:26">
      <c r="Z706" s="249"/>
    </row>
    <row r="707" spans="26:26">
      <c r="Z707" s="249"/>
    </row>
    <row r="708" spans="26:26">
      <c r="Z708" s="249"/>
    </row>
    <row r="709" spans="26:26">
      <c r="Z709" s="249"/>
    </row>
    <row r="710" spans="26:26">
      <c r="Z710" s="249"/>
    </row>
    <row r="711" spans="26:26">
      <c r="Z711" s="249"/>
    </row>
    <row r="712" spans="26:26">
      <c r="Z712" s="249"/>
    </row>
    <row r="713" spans="26:26">
      <c r="Z713" s="249"/>
    </row>
    <row r="714" spans="26:26">
      <c r="Z714" s="249"/>
    </row>
    <row r="715" spans="26:26">
      <c r="Z715" s="249"/>
    </row>
    <row r="716" spans="26:26">
      <c r="Z716" s="249"/>
    </row>
    <row r="717" spans="26:26">
      <c r="Z717" s="249"/>
    </row>
    <row r="718" spans="26:26">
      <c r="Z718" s="249"/>
    </row>
    <row r="719" spans="26:26">
      <c r="Z719" s="249"/>
    </row>
    <row r="720" spans="26:26">
      <c r="Z720" s="249"/>
    </row>
    <row r="721" spans="26:26">
      <c r="Z721" s="249"/>
    </row>
    <row r="722" spans="26:26">
      <c r="Z722" s="249"/>
    </row>
    <row r="723" spans="26:26">
      <c r="Z723" s="249"/>
    </row>
    <row r="724" spans="26:26">
      <c r="Z724" s="249"/>
    </row>
    <row r="725" spans="26:26">
      <c r="Z725" s="249"/>
    </row>
    <row r="726" spans="26:26">
      <c r="Z726" s="249"/>
    </row>
    <row r="727" spans="26:26">
      <c r="Z727" s="249"/>
    </row>
    <row r="728" spans="26:26">
      <c r="Z728" s="249"/>
    </row>
    <row r="729" spans="26:26">
      <c r="Z729" s="249"/>
    </row>
    <row r="730" spans="26:26">
      <c r="Z730" s="249"/>
    </row>
    <row r="731" spans="26:26">
      <c r="Z731" s="249"/>
    </row>
    <row r="732" spans="26:26">
      <c r="Z732" s="249"/>
    </row>
    <row r="733" spans="26:26">
      <c r="Z733" s="249"/>
    </row>
    <row r="734" spans="26:26">
      <c r="Z734" s="249"/>
    </row>
    <row r="735" spans="26:26">
      <c r="Z735" s="249"/>
    </row>
    <row r="736" spans="26:26">
      <c r="Z736" s="249"/>
    </row>
    <row r="737" spans="26:26">
      <c r="Z737" s="249"/>
    </row>
    <row r="738" spans="26:26">
      <c r="Z738" s="249"/>
    </row>
    <row r="739" spans="26:26">
      <c r="Z739" s="249"/>
    </row>
    <row r="740" spans="26:26">
      <c r="Z740" s="249"/>
    </row>
    <row r="741" spans="26:26">
      <c r="Z741" s="249"/>
    </row>
    <row r="742" spans="26:26">
      <c r="Z742" s="249"/>
    </row>
    <row r="743" spans="26:26">
      <c r="Z743" s="249"/>
    </row>
    <row r="744" spans="26:26">
      <c r="Z744" s="249"/>
    </row>
    <row r="745" spans="26:26">
      <c r="Z745" s="249"/>
    </row>
    <row r="746" spans="26:26">
      <c r="Z746" s="249"/>
    </row>
    <row r="747" spans="26:26">
      <c r="Z747" s="249"/>
    </row>
    <row r="748" spans="26:26">
      <c r="Z748" s="249"/>
    </row>
    <row r="749" spans="26:26">
      <c r="Z749" s="249"/>
    </row>
    <row r="750" spans="26:26">
      <c r="Z750" s="249"/>
    </row>
    <row r="751" spans="26:26">
      <c r="Z751" s="249"/>
    </row>
    <row r="752" spans="26:26">
      <c r="Z752" s="249"/>
    </row>
    <row r="753" spans="26:26">
      <c r="Z753" s="249"/>
    </row>
    <row r="754" spans="26:26">
      <c r="Z754" s="249"/>
    </row>
    <row r="755" spans="26:26">
      <c r="Z755" s="249"/>
    </row>
    <row r="756" spans="26:26">
      <c r="Z756" s="249"/>
    </row>
    <row r="757" spans="26:26">
      <c r="Z757" s="249"/>
    </row>
    <row r="758" spans="26:26">
      <c r="Z758" s="249"/>
    </row>
    <row r="759" spans="26:26">
      <c r="Z759" s="249"/>
    </row>
    <row r="760" spans="26:26">
      <c r="Z760" s="249"/>
    </row>
    <row r="761" spans="26:26">
      <c r="Z761" s="249"/>
    </row>
    <row r="762" spans="26:26">
      <c r="Z762" s="249"/>
    </row>
    <row r="763" spans="26:26">
      <c r="Z763" s="249"/>
    </row>
    <row r="764" spans="26:26">
      <c r="Z764" s="249"/>
    </row>
    <row r="765" spans="26:26">
      <c r="Z765" s="249"/>
    </row>
    <row r="766" spans="26:26">
      <c r="Z766" s="249"/>
    </row>
    <row r="767" spans="26:26">
      <c r="Z767" s="249"/>
    </row>
    <row r="768" spans="26:26">
      <c r="Z768" s="249"/>
    </row>
    <row r="769" spans="26:26">
      <c r="Z769" s="249"/>
    </row>
    <row r="770" spans="26:26">
      <c r="Z770" s="249"/>
    </row>
    <row r="771" spans="26:26">
      <c r="Z771" s="249"/>
    </row>
    <row r="772" spans="26:26">
      <c r="Z772" s="249"/>
    </row>
    <row r="773" spans="26:26">
      <c r="Z773" s="249"/>
    </row>
    <row r="774" spans="26:26">
      <c r="Z774" s="249"/>
    </row>
    <row r="775" spans="26:26">
      <c r="Z775" s="249"/>
    </row>
    <row r="776" spans="26:26">
      <c r="Z776" s="249"/>
    </row>
    <row r="777" spans="26:26">
      <c r="Z777" s="249"/>
    </row>
    <row r="778" spans="26:26">
      <c r="Z778" s="249"/>
    </row>
    <row r="779" spans="26:26">
      <c r="Z779" s="249"/>
    </row>
    <row r="780" spans="26:26">
      <c r="Z780" s="249"/>
    </row>
    <row r="781" spans="26:26">
      <c r="Z781" s="249"/>
    </row>
    <row r="782" spans="26:26">
      <c r="Z782" s="249"/>
    </row>
    <row r="783" spans="26:26">
      <c r="Z783" s="249"/>
    </row>
    <row r="784" spans="26:26">
      <c r="Z784" s="249"/>
    </row>
    <row r="785" spans="26:26">
      <c r="Z785" s="249"/>
    </row>
    <row r="786" spans="26:26">
      <c r="Z786" s="249"/>
    </row>
    <row r="787" spans="26:26">
      <c r="Z787" s="249"/>
    </row>
    <row r="788" spans="26:26">
      <c r="Z788" s="249"/>
    </row>
    <row r="789" spans="26:26">
      <c r="Z789" s="249"/>
    </row>
    <row r="790" spans="26:26">
      <c r="Z790" s="249"/>
    </row>
    <row r="791" spans="26:26">
      <c r="Z791" s="249"/>
    </row>
    <row r="792" spans="26:26">
      <c r="Z792" s="249"/>
    </row>
    <row r="793" spans="26:26">
      <c r="Z793" s="249"/>
    </row>
    <row r="794" spans="26:26">
      <c r="Z794" s="249"/>
    </row>
    <row r="795" spans="26:26">
      <c r="Z795" s="249"/>
    </row>
    <row r="796" spans="26:26">
      <c r="Z796" s="249"/>
    </row>
    <row r="797" spans="26:26">
      <c r="Z797" s="249"/>
    </row>
    <row r="798" spans="26:26">
      <c r="Z798" s="249"/>
    </row>
    <row r="799" spans="26:26">
      <c r="Z799" s="249"/>
    </row>
    <row r="800" spans="26:26">
      <c r="Z800" s="249"/>
    </row>
    <row r="801" spans="26:26">
      <c r="Z801" s="249"/>
    </row>
    <row r="802" spans="26:26">
      <c r="Z802" s="249"/>
    </row>
    <row r="803" spans="26:26">
      <c r="Z803" s="249"/>
    </row>
    <row r="804" spans="26:26">
      <c r="Z804" s="249"/>
    </row>
    <row r="805" spans="26:26">
      <c r="Z805" s="249"/>
    </row>
    <row r="806" spans="26:26">
      <c r="Z806" s="249"/>
    </row>
    <row r="807" spans="26:26">
      <c r="Z807" s="249"/>
    </row>
    <row r="808" spans="26:26">
      <c r="Z808" s="249"/>
    </row>
    <row r="809" spans="26:26">
      <c r="Z809" s="249"/>
    </row>
    <row r="810" spans="26:26">
      <c r="Z810" s="249"/>
    </row>
    <row r="811" spans="26:26">
      <c r="Z811" s="249"/>
    </row>
    <row r="812" spans="26:26">
      <c r="Z812" s="249"/>
    </row>
    <row r="813" spans="26:26">
      <c r="Z813" s="249"/>
    </row>
    <row r="814" spans="26:26">
      <c r="Z814" s="249"/>
    </row>
    <row r="815" spans="26:26">
      <c r="Z815" s="249"/>
    </row>
    <row r="816" spans="26:26">
      <c r="Z816" s="249"/>
    </row>
    <row r="817" spans="26:26">
      <c r="Z817" s="249"/>
    </row>
    <row r="818" spans="26:26">
      <c r="Z818" s="249"/>
    </row>
  </sheetData>
  <mergeCells count="7">
    <mergeCell ref="A1:Z1"/>
    <mergeCell ref="S11:X11"/>
    <mergeCell ref="L3:P11"/>
    <mergeCell ref="L2:P2"/>
    <mergeCell ref="S2:Z2"/>
    <mergeCell ref="S7:X7"/>
    <mergeCell ref="S10:X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7285-EA1D-45F5-B49F-6C716258A36F}">
  <dimension ref="A1:S16"/>
  <sheetViews>
    <sheetView workbookViewId="0">
      <selection activeCell="F3" sqref="F3"/>
    </sheetView>
  </sheetViews>
  <sheetFormatPr defaultRowHeight="15"/>
  <cols>
    <col min="1" max="1" width="30" style="426" customWidth="1"/>
    <col min="2" max="2" width="30" style="427" customWidth="1"/>
    <col min="3" max="8" width="30" style="426" customWidth="1"/>
    <col min="9" max="19" width="17.28515625" customWidth="1"/>
  </cols>
  <sheetData>
    <row r="1" spans="1:19" ht="21.75" customHeight="1">
      <c r="A1" s="403" t="s">
        <v>0</v>
      </c>
      <c r="B1" s="392" t="s">
        <v>1</v>
      </c>
      <c r="C1" s="403" t="s">
        <v>2</v>
      </c>
      <c r="D1" s="403" t="s">
        <v>3</v>
      </c>
      <c r="E1" s="403" t="s">
        <v>4</v>
      </c>
      <c r="F1" s="404" t="s">
        <v>5</v>
      </c>
      <c r="G1" s="403" t="s">
        <v>6</v>
      </c>
      <c r="H1" s="403" t="s">
        <v>7</v>
      </c>
      <c r="I1" s="403" t="s">
        <v>8</v>
      </c>
      <c r="J1" s="404" t="s">
        <v>9</v>
      </c>
      <c r="K1" s="404" t="s">
        <v>10</v>
      </c>
      <c r="L1" s="404" t="s">
        <v>11</v>
      </c>
      <c r="M1" s="404" t="s">
        <v>12</v>
      </c>
      <c r="N1" s="404" t="s">
        <v>13</v>
      </c>
      <c r="O1" s="404" t="s">
        <v>14</v>
      </c>
      <c r="P1" s="404" t="s">
        <v>15</v>
      </c>
      <c r="Q1" s="404" t="s">
        <v>16</v>
      </c>
      <c r="R1" s="404" t="s">
        <v>17</v>
      </c>
      <c r="S1" s="404" t="s">
        <v>18</v>
      </c>
    </row>
    <row r="2" spans="1:19" ht="115.5">
      <c r="A2" s="411" t="s">
        <v>19</v>
      </c>
      <c r="B2" s="412" t="s">
        <v>20</v>
      </c>
      <c r="C2" s="413" t="s">
        <v>21</v>
      </c>
      <c r="D2" s="413" t="s">
        <v>22</v>
      </c>
      <c r="E2" s="413">
        <v>2</v>
      </c>
      <c r="F2" s="413" t="s">
        <v>35</v>
      </c>
      <c r="G2" s="414" t="s">
        <v>24</v>
      </c>
      <c r="H2" s="413" t="s">
        <v>25</v>
      </c>
      <c r="I2" s="405">
        <v>12576851</v>
      </c>
      <c r="J2" s="405">
        <v>12576851</v>
      </c>
      <c r="K2" s="406" t="s">
        <v>26</v>
      </c>
      <c r="L2" s="406" t="s">
        <v>27</v>
      </c>
      <c r="M2" s="406" t="s">
        <v>27</v>
      </c>
      <c r="N2" s="406" t="s">
        <v>28</v>
      </c>
      <c r="O2" s="406" t="s">
        <v>29</v>
      </c>
      <c r="P2" s="393">
        <v>3116545778</v>
      </c>
      <c r="Q2" s="407" t="s">
        <v>30</v>
      </c>
      <c r="R2" s="406" t="s">
        <v>26</v>
      </c>
      <c r="S2" s="406" t="s">
        <v>31</v>
      </c>
    </row>
    <row r="3" spans="1:19" ht="115.5">
      <c r="A3" s="415" t="s">
        <v>32</v>
      </c>
      <c r="B3" s="416" t="s">
        <v>33</v>
      </c>
      <c r="C3" s="417" t="s">
        <v>21</v>
      </c>
      <c r="D3" s="417" t="s">
        <v>34</v>
      </c>
      <c r="E3" s="417">
        <v>6</v>
      </c>
      <c r="F3" s="417" t="s">
        <v>35</v>
      </c>
      <c r="G3" s="418" t="s">
        <v>24</v>
      </c>
      <c r="H3" s="417" t="s">
        <v>25</v>
      </c>
      <c r="I3" s="408">
        <v>2749920</v>
      </c>
      <c r="J3" s="408">
        <v>2749920</v>
      </c>
      <c r="K3" s="409" t="s">
        <v>26</v>
      </c>
      <c r="L3" s="409" t="s">
        <v>27</v>
      </c>
      <c r="M3" s="409" t="s">
        <v>27</v>
      </c>
      <c r="N3" s="409" t="s">
        <v>28</v>
      </c>
      <c r="O3" s="409" t="s">
        <v>29</v>
      </c>
      <c r="P3" s="394">
        <v>3116545778</v>
      </c>
      <c r="Q3" s="409" t="s">
        <v>30</v>
      </c>
      <c r="R3" s="409" t="s">
        <v>26</v>
      </c>
      <c r="S3" s="409" t="s">
        <v>31</v>
      </c>
    </row>
    <row r="4" spans="1:19" ht="86.25">
      <c r="A4" s="415" t="s">
        <v>36</v>
      </c>
      <c r="B4" s="416" t="s">
        <v>37</v>
      </c>
      <c r="C4" s="417" t="s">
        <v>38</v>
      </c>
      <c r="D4" s="417" t="s">
        <v>39</v>
      </c>
      <c r="E4" s="417">
        <v>2</v>
      </c>
      <c r="F4" s="417" t="s">
        <v>35</v>
      </c>
      <c r="G4" s="418" t="s">
        <v>24</v>
      </c>
      <c r="H4" s="417" t="s">
        <v>25</v>
      </c>
      <c r="I4" s="408">
        <v>1190000</v>
      </c>
      <c r="J4" s="408">
        <v>1190000</v>
      </c>
      <c r="K4" s="409" t="s">
        <v>26</v>
      </c>
      <c r="L4" s="409" t="s">
        <v>27</v>
      </c>
      <c r="M4" s="409" t="s">
        <v>27</v>
      </c>
      <c r="N4" s="409" t="s">
        <v>28</v>
      </c>
      <c r="O4" s="409" t="s">
        <v>29</v>
      </c>
      <c r="P4" s="395">
        <v>3116545778</v>
      </c>
      <c r="Q4" s="409" t="s">
        <v>30</v>
      </c>
      <c r="R4" s="409" t="s">
        <v>26</v>
      </c>
      <c r="S4" s="409" t="s">
        <v>31</v>
      </c>
    </row>
    <row r="5" spans="1:19" ht="115.5">
      <c r="A5" s="415" t="s">
        <v>40</v>
      </c>
      <c r="B5" s="416" t="s">
        <v>41</v>
      </c>
      <c r="C5" s="417" t="s">
        <v>21</v>
      </c>
      <c r="D5" s="417" t="s">
        <v>43</v>
      </c>
      <c r="E5" s="417">
        <v>3</v>
      </c>
      <c r="F5" s="417" t="s">
        <v>35</v>
      </c>
      <c r="G5" s="418" t="s">
        <v>24</v>
      </c>
      <c r="H5" s="417" t="s">
        <v>25</v>
      </c>
      <c r="I5" s="408">
        <v>1980000</v>
      </c>
      <c r="J5" s="408">
        <v>1980000</v>
      </c>
      <c r="K5" s="409" t="s">
        <v>26</v>
      </c>
      <c r="L5" s="409" t="s">
        <v>27</v>
      </c>
      <c r="M5" s="409" t="s">
        <v>27</v>
      </c>
      <c r="N5" s="409" t="s">
        <v>28</v>
      </c>
      <c r="O5" s="409" t="s">
        <v>29</v>
      </c>
      <c r="P5" s="395">
        <v>3116545778</v>
      </c>
      <c r="Q5" s="409" t="s">
        <v>30</v>
      </c>
      <c r="R5" s="409" t="s">
        <v>26</v>
      </c>
      <c r="S5" s="409" t="s">
        <v>31</v>
      </c>
    </row>
    <row r="6" spans="1:19" ht="43.5">
      <c r="A6" s="415">
        <v>78111803</v>
      </c>
      <c r="B6" s="416" t="s">
        <v>42</v>
      </c>
      <c r="C6" s="417" t="s">
        <v>43</v>
      </c>
      <c r="D6" s="417" t="s">
        <v>43</v>
      </c>
      <c r="E6" s="417">
        <v>1</v>
      </c>
      <c r="F6" s="417" t="s">
        <v>23</v>
      </c>
      <c r="G6" s="418" t="s">
        <v>24</v>
      </c>
      <c r="H6" s="417" t="s">
        <v>25</v>
      </c>
      <c r="I6" s="408">
        <v>3140000</v>
      </c>
      <c r="J6" s="408">
        <v>3140000</v>
      </c>
      <c r="K6" s="409" t="s">
        <v>26</v>
      </c>
      <c r="L6" s="409" t="s">
        <v>27</v>
      </c>
      <c r="M6" s="409" t="s">
        <v>27</v>
      </c>
      <c r="N6" s="409" t="s">
        <v>28</v>
      </c>
      <c r="O6" s="409" t="s">
        <v>29</v>
      </c>
      <c r="P6" s="395">
        <v>3116545778</v>
      </c>
      <c r="Q6" s="409" t="s">
        <v>30</v>
      </c>
      <c r="R6" s="409" t="s">
        <v>26</v>
      </c>
      <c r="S6" s="409" t="s">
        <v>31</v>
      </c>
    </row>
    <row r="7" spans="1:19" ht="86.25">
      <c r="A7" s="415">
        <v>80141630</v>
      </c>
      <c r="B7" s="416" t="s">
        <v>44</v>
      </c>
      <c r="C7" s="417" t="s">
        <v>21</v>
      </c>
      <c r="D7" s="417" t="s">
        <v>713</v>
      </c>
      <c r="E7" s="417">
        <v>8</v>
      </c>
      <c r="F7" s="417" t="s">
        <v>35</v>
      </c>
      <c r="G7" s="418" t="s">
        <v>24</v>
      </c>
      <c r="H7" s="417" t="s">
        <v>25</v>
      </c>
      <c r="I7" s="408">
        <v>3769480</v>
      </c>
      <c r="J7" s="408">
        <v>3769480</v>
      </c>
      <c r="K7" s="409" t="s">
        <v>26</v>
      </c>
      <c r="L7" s="409" t="s">
        <v>27</v>
      </c>
      <c r="M7" s="409" t="s">
        <v>27</v>
      </c>
      <c r="N7" s="409" t="s">
        <v>28</v>
      </c>
      <c r="O7" s="409" t="s">
        <v>29</v>
      </c>
      <c r="P7" s="395">
        <v>3116545778</v>
      </c>
      <c r="Q7" s="409" t="s">
        <v>30</v>
      </c>
      <c r="R7" s="409" t="s">
        <v>26</v>
      </c>
      <c r="S7" s="409" t="s">
        <v>31</v>
      </c>
    </row>
    <row r="8" spans="1:19" ht="57.75">
      <c r="A8" s="415" t="s">
        <v>45</v>
      </c>
      <c r="B8" s="416" t="s">
        <v>46</v>
      </c>
      <c r="C8" s="417" t="s">
        <v>34</v>
      </c>
      <c r="D8" s="417" t="s">
        <v>47</v>
      </c>
      <c r="E8" s="417">
        <v>2</v>
      </c>
      <c r="F8" s="417" t="s">
        <v>35</v>
      </c>
      <c r="G8" s="418" t="s">
        <v>24</v>
      </c>
      <c r="H8" s="417" t="s">
        <v>25</v>
      </c>
      <c r="I8" s="408">
        <v>3263164</v>
      </c>
      <c r="J8" s="408">
        <v>3263164</v>
      </c>
      <c r="K8" s="409" t="s">
        <v>26</v>
      </c>
      <c r="L8" s="409" t="s">
        <v>27</v>
      </c>
      <c r="M8" s="409" t="s">
        <v>27</v>
      </c>
      <c r="N8" s="409" t="s">
        <v>28</v>
      </c>
      <c r="O8" s="409" t="s">
        <v>29</v>
      </c>
      <c r="P8" s="395">
        <v>3116545778</v>
      </c>
      <c r="Q8" s="409" t="s">
        <v>30</v>
      </c>
      <c r="R8" s="409" t="s">
        <v>26</v>
      </c>
      <c r="S8" s="409" t="s">
        <v>31</v>
      </c>
    </row>
    <row r="9" spans="1:19" ht="43.5">
      <c r="A9" s="419" t="s">
        <v>48</v>
      </c>
      <c r="B9" s="416" t="s">
        <v>49</v>
      </c>
      <c r="C9" s="420" t="s">
        <v>22</v>
      </c>
      <c r="D9" s="420" t="s">
        <v>43</v>
      </c>
      <c r="E9" s="420">
        <v>2</v>
      </c>
      <c r="F9" s="417" t="s">
        <v>35</v>
      </c>
      <c r="G9" s="418" t="s">
        <v>24</v>
      </c>
      <c r="H9" s="417" t="s">
        <v>25</v>
      </c>
      <c r="I9" s="408">
        <v>4877863</v>
      </c>
      <c r="J9" s="408">
        <v>4877863</v>
      </c>
      <c r="K9" s="409" t="s">
        <v>26</v>
      </c>
      <c r="L9" s="409" t="s">
        <v>27</v>
      </c>
      <c r="M9" s="409" t="s">
        <v>27</v>
      </c>
      <c r="N9" s="409" t="s">
        <v>28</v>
      </c>
      <c r="O9" s="409" t="s">
        <v>29</v>
      </c>
      <c r="P9" s="394">
        <v>3116545778</v>
      </c>
      <c r="Q9" s="409" t="s">
        <v>30</v>
      </c>
      <c r="R9" s="409" t="s">
        <v>26</v>
      </c>
      <c r="S9" s="409" t="s">
        <v>31</v>
      </c>
    </row>
    <row r="10" spans="1:19" ht="43.5">
      <c r="A10" s="421">
        <v>52131501</v>
      </c>
      <c r="B10" s="422" t="s">
        <v>50</v>
      </c>
      <c r="C10" s="423" t="s">
        <v>21</v>
      </c>
      <c r="D10" s="423" t="s">
        <v>22</v>
      </c>
      <c r="E10" s="423">
        <v>2</v>
      </c>
      <c r="F10" s="417" t="s">
        <v>35</v>
      </c>
      <c r="G10" s="418" t="s">
        <v>24</v>
      </c>
      <c r="H10" s="417" t="s">
        <v>25</v>
      </c>
      <c r="I10" s="408">
        <v>1640000</v>
      </c>
      <c r="J10" s="408">
        <v>1640000</v>
      </c>
      <c r="K10" s="409" t="s">
        <v>26</v>
      </c>
      <c r="L10" s="409" t="s">
        <v>27</v>
      </c>
      <c r="M10" s="409" t="s">
        <v>27</v>
      </c>
      <c r="N10" s="409" t="s">
        <v>28</v>
      </c>
      <c r="O10" s="409" t="s">
        <v>29</v>
      </c>
      <c r="P10" s="395">
        <v>3116545778</v>
      </c>
      <c r="Q10" s="409" t="s">
        <v>30</v>
      </c>
      <c r="R10" s="409" t="s">
        <v>26</v>
      </c>
      <c r="S10" s="409" t="s">
        <v>31</v>
      </c>
    </row>
    <row r="11" spans="1:19" ht="57.75">
      <c r="A11" s="424">
        <v>72101505</v>
      </c>
      <c r="B11" s="422" t="s">
        <v>51</v>
      </c>
      <c r="C11" s="396" t="s">
        <v>43</v>
      </c>
      <c r="D11" s="396" t="s">
        <v>38</v>
      </c>
      <c r="E11" s="396">
        <v>2</v>
      </c>
      <c r="F11" s="417" t="s">
        <v>35</v>
      </c>
      <c r="G11" s="418" t="s">
        <v>24</v>
      </c>
      <c r="H11" s="417" t="s">
        <v>25</v>
      </c>
      <c r="I11" s="408">
        <v>492840</v>
      </c>
      <c r="J11" s="408">
        <v>492840</v>
      </c>
      <c r="K11" s="409" t="s">
        <v>26</v>
      </c>
      <c r="L11" s="409" t="s">
        <v>27</v>
      </c>
      <c r="M11" s="409" t="s">
        <v>27</v>
      </c>
      <c r="N11" s="409" t="s">
        <v>28</v>
      </c>
      <c r="O11" s="409" t="s">
        <v>29</v>
      </c>
      <c r="P11" s="395">
        <v>3116545778</v>
      </c>
      <c r="Q11" s="409" t="s">
        <v>30</v>
      </c>
      <c r="R11" s="409" t="s">
        <v>26</v>
      </c>
      <c r="S11" s="409" t="s">
        <v>31</v>
      </c>
    </row>
    <row r="12" spans="1:19" ht="43.5">
      <c r="A12" s="410" t="s">
        <v>52</v>
      </c>
      <c r="B12" s="398" t="s">
        <v>53</v>
      </c>
      <c r="C12" s="396" t="s">
        <v>54</v>
      </c>
      <c r="D12" s="396" t="s">
        <v>21</v>
      </c>
      <c r="E12" s="397">
        <v>2</v>
      </c>
      <c r="F12" s="424" t="s">
        <v>35</v>
      </c>
      <c r="G12" s="418" t="s">
        <v>24</v>
      </c>
      <c r="H12" s="417" t="s">
        <v>25</v>
      </c>
      <c r="I12" s="408">
        <v>1000000</v>
      </c>
      <c r="J12" s="408">
        <v>1000000</v>
      </c>
      <c r="K12" s="409" t="s">
        <v>26</v>
      </c>
      <c r="L12" s="409" t="s">
        <v>27</v>
      </c>
      <c r="M12" s="409" t="s">
        <v>27</v>
      </c>
      <c r="N12" s="409" t="s">
        <v>28</v>
      </c>
      <c r="O12" s="409" t="s">
        <v>29</v>
      </c>
      <c r="P12" s="395">
        <v>3116545778</v>
      </c>
      <c r="Q12" s="409" t="s">
        <v>30</v>
      </c>
      <c r="R12" s="409" t="s">
        <v>26</v>
      </c>
      <c r="S12" s="409" t="s">
        <v>31</v>
      </c>
    </row>
    <row r="13" spans="1:19" ht="43.5">
      <c r="A13" s="410" t="s">
        <v>55</v>
      </c>
      <c r="B13" s="398" t="s">
        <v>56</v>
      </c>
      <c r="C13" s="396" t="s">
        <v>54</v>
      </c>
      <c r="D13" s="396" t="s">
        <v>21</v>
      </c>
      <c r="E13" s="397">
        <v>2</v>
      </c>
      <c r="F13" s="424" t="s">
        <v>35</v>
      </c>
      <c r="G13" s="418" t="s">
        <v>24</v>
      </c>
      <c r="H13" s="417" t="s">
        <v>25</v>
      </c>
      <c r="I13" s="408">
        <v>1672780</v>
      </c>
      <c r="J13" s="408">
        <v>1672780</v>
      </c>
      <c r="K13" s="409" t="s">
        <v>26</v>
      </c>
      <c r="L13" s="409" t="s">
        <v>27</v>
      </c>
      <c r="M13" s="409" t="s">
        <v>27</v>
      </c>
      <c r="N13" s="409" t="s">
        <v>28</v>
      </c>
      <c r="O13" s="409" t="s">
        <v>29</v>
      </c>
      <c r="P13" s="395">
        <v>3116545778</v>
      </c>
      <c r="Q13" s="409" t="s">
        <v>30</v>
      </c>
      <c r="R13" s="409" t="s">
        <v>26</v>
      </c>
      <c r="S13" s="409" t="s">
        <v>31</v>
      </c>
    </row>
    <row r="14" spans="1:19" ht="61.5" customHeight="1">
      <c r="A14" s="410" t="s">
        <v>57</v>
      </c>
      <c r="B14" s="399" t="s">
        <v>58</v>
      </c>
      <c r="C14" s="396" t="s">
        <v>22</v>
      </c>
      <c r="D14" s="396" t="s">
        <v>38</v>
      </c>
      <c r="E14" s="397">
        <v>2</v>
      </c>
      <c r="F14" s="424" t="s">
        <v>714</v>
      </c>
      <c r="G14" s="418" t="s">
        <v>24</v>
      </c>
      <c r="H14" s="417" t="s">
        <v>25</v>
      </c>
      <c r="I14" s="408">
        <v>6790000</v>
      </c>
      <c r="J14" s="408">
        <v>6790000</v>
      </c>
      <c r="K14" s="409" t="s">
        <v>26</v>
      </c>
      <c r="L14" s="409" t="s">
        <v>27</v>
      </c>
      <c r="M14" s="409" t="s">
        <v>27</v>
      </c>
      <c r="N14" s="409" t="s">
        <v>28</v>
      </c>
      <c r="O14" s="409" t="s">
        <v>29</v>
      </c>
      <c r="P14" s="395">
        <v>3116545778</v>
      </c>
      <c r="Q14" s="409" t="s">
        <v>30</v>
      </c>
      <c r="R14" s="409" t="s">
        <v>26</v>
      </c>
      <c r="S14" s="409" t="s">
        <v>31</v>
      </c>
    </row>
    <row r="15" spans="1:19" ht="21">
      <c r="A15" s="400"/>
      <c r="B15" s="425"/>
      <c r="C15" s="400"/>
      <c r="D15" s="400"/>
      <c r="E15" s="400"/>
      <c r="F15" s="400"/>
      <c r="G15" s="400"/>
      <c r="H15" s="400"/>
      <c r="I15" s="401">
        <v>45142898</v>
      </c>
      <c r="J15" s="401">
        <v>45142898</v>
      </c>
      <c r="K15" s="402"/>
      <c r="L15" s="400"/>
      <c r="M15" s="400"/>
      <c r="N15" s="400"/>
      <c r="O15" s="400"/>
      <c r="P15" s="400"/>
      <c r="Q15" s="400"/>
      <c r="R15" s="400"/>
      <c r="S15" s="400"/>
    </row>
    <row r="16" spans="1:19">
      <c r="A16" s="400"/>
      <c r="B16" s="425"/>
      <c r="C16" s="400"/>
      <c r="D16" s="400"/>
      <c r="E16" s="400"/>
      <c r="F16" s="400"/>
      <c r="G16" s="400"/>
      <c r="H16" s="400"/>
      <c r="I16" s="400" t="s">
        <v>715</v>
      </c>
      <c r="J16" s="400"/>
      <c r="K16" s="400"/>
      <c r="L16" s="400"/>
      <c r="M16" s="400"/>
      <c r="N16" s="400"/>
      <c r="O16" s="400"/>
      <c r="P16" s="400"/>
      <c r="Q16" s="400"/>
      <c r="R16" s="400"/>
      <c r="S16" s="400"/>
    </row>
  </sheetData>
  <hyperlinks>
    <hyperlink ref="Q2" r:id="rId1" xr:uid="{5ED2E88A-1139-4E1B-B122-17FD65DECF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FF00"/>
  </sheetPr>
  <dimension ref="A1:S507"/>
  <sheetViews>
    <sheetView zoomScale="58" zoomScaleNormal="60" workbookViewId="0">
      <selection activeCell="E67" sqref="E67"/>
    </sheetView>
  </sheetViews>
  <sheetFormatPr defaultColWidth="9.140625" defaultRowHeight="15"/>
  <cols>
    <col min="1" max="1" width="59.42578125" customWidth="1"/>
    <col min="2" max="2" width="11.42578125" customWidth="1"/>
    <col min="3" max="3" width="46.5703125" customWidth="1"/>
    <col min="4" max="4" width="25" customWidth="1"/>
    <col min="5" max="5" width="21.7109375" customWidth="1"/>
    <col min="6" max="6" width="11.42578125" customWidth="1"/>
    <col min="7" max="7" width="20.5703125" bestFit="1" customWidth="1"/>
    <col min="8" max="8" width="13.28515625" customWidth="1"/>
    <col min="9" max="9" width="11.42578125" customWidth="1"/>
    <col min="10" max="10" width="16.85546875" bestFit="1" customWidth="1"/>
    <col min="11" max="11" width="16.5703125" bestFit="1" customWidth="1"/>
    <col min="12" max="12" width="14.28515625" customWidth="1"/>
    <col min="13" max="13" width="11.42578125" customWidth="1"/>
    <col min="14" max="14" width="17.28515625" customWidth="1"/>
    <col min="15" max="15" width="12.85546875" customWidth="1"/>
    <col min="16" max="16" width="16.5703125" customWidth="1"/>
    <col min="17" max="17" width="14.5703125" customWidth="1"/>
    <col min="18" max="18" width="14.28515625" customWidth="1"/>
    <col min="19" max="19" width="15.7109375" customWidth="1"/>
    <col min="20" max="256" width="11.42578125" customWidth="1"/>
  </cols>
  <sheetData>
    <row r="1" spans="1:19" s="137" customFormat="1" ht="27" customHeight="1">
      <c r="A1" s="477" t="s">
        <v>716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8"/>
    </row>
    <row r="2" spans="1:19" s="137" customFormat="1" ht="18">
      <c r="A2" s="479" t="s">
        <v>717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80"/>
    </row>
    <row r="3" spans="1:19" s="137" customFormat="1" ht="15.75" customHeight="1" thickBot="1">
      <c r="A3" s="477" t="s">
        <v>718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8"/>
    </row>
    <row r="4" spans="1:19" s="137" customFormat="1" ht="22.5" customHeight="1" thickBot="1">
      <c r="A4" s="138" t="s">
        <v>719</v>
      </c>
      <c r="B4" s="138"/>
      <c r="C4" s="481" t="s">
        <v>720</v>
      </c>
      <c r="D4" s="481"/>
      <c r="E4" s="139" t="s">
        <v>298</v>
      </c>
      <c r="F4" s="140" t="s">
        <v>721</v>
      </c>
      <c r="G4" s="140" t="s">
        <v>722</v>
      </c>
      <c r="H4" s="140" t="s">
        <v>723</v>
      </c>
      <c r="I4" s="140" t="s">
        <v>724</v>
      </c>
      <c r="J4" s="140" t="s">
        <v>725</v>
      </c>
      <c r="K4" s="140" t="s">
        <v>726</v>
      </c>
      <c r="L4" s="140" t="s">
        <v>727</v>
      </c>
      <c r="M4" s="140" t="s">
        <v>728</v>
      </c>
      <c r="N4" s="140" t="s">
        <v>729</v>
      </c>
      <c r="O4" s="140" t="s">
        <v>730</v>
      </c>
      <c r="P4" s="140" t="s">
        <v>731</v>
      </c>
      <c r="Q4" s="140" t="s">
        <v>732</v>
      </c>
      <c r="R4" s="140" t="s">
        <v>733</v>
      </c>
    </row>
    <row r="5" spans="1:19" s="143" customFormat="1" ht="15.75" customHeight="1">
      <c r="A5" s="170" t="s">
        <v>306</v>
      </c>
      <c r="B5" s="171">
        <v>100</v>
      </c>
      <c r="C5" s="482" t="s">
        <v>734</v>
      </c>
      <c r="D5" s="483"/>
      <c r="E5" s="166">
        <f>+'PROYECCION PPTO 2024'!X5</f>
        <v>4612500</v>
      </c>
      <c r="F5" s="172">
        <v>450000</v>
      </c>
      <c r="G5" s="172">
        <f t="shared" ref="G5:L5" si="0">+F5</f>
        <v>450000</v>
      </c>
      <c r="H5" s="172">
        <f t="shared" si="0"/>
        <v>450000</v>
      </c>
      <c r="I5" s="172">
        <f t="shared" si="0"/>
        <v>450000</v>
      </c>
      <c r="J5" s="172">
        <f t="shared" si="0"/>
        <v>450000</v>
      </c>
      <c r="K5" s="172">
        <f t="shared" si="0"/>
        <v>450000</v>
      </c>
      <c r="L5" s="172">
        <f t="shared" si="0"/>
        <v>450000</v>
      </c>
      <c r="M5" s="172">
        <f>+J5</f>
        <v>450000</v>
      </c>
      <c r="N5" s="172">
        <f>+M5</f>
        <v>450000</v>
      </c>
      <c r="O5" s="172">
        <f>450000+112500</f>
        <v>562500</v>
      </c>
      <c r="P5" s="172"/>
      <c r="Q5" s="172"/>
      <c r="R5" s="173">
        <f t="shared" ref="R5:R13" si="1">SUM(F5:Q5)</f>
        <v>4612500</v>
      </c>
      <c r="S5" s="142">
        <f t="shared" ref="S5:S10" si="2">+E5-R5</f>
        <v>0</v>
      </c>
    </row>
    <row r="6" spans="1:19" s="143" customFormat="1" ht="15.75" customHeight="1">
      <c r="A6" s="147" t="s">
        <v>304</v>
      </c>
      <c r="B6" s="148">
        <v>100</v>
      </c>
      <c r="C6" s="466" t="s">
        <v>735</v>
      </c>
      <c r="D6" s="467"/>
      <c r="E6" s="166">
        <f>+'PROYECCION PPTO 2024'!X4</f>
        <v>250000</v>
      </c>
      <c r="F6" s="149">
        <v>60000</v>
      </c>
      <c r="G6" s="149">
        <v>30000</v>
      </c>
      <c r="H6" s="149">
        <v>40000</v>
      </c>
      <c r="I6" s="149">
        <v>20000</v>
      </c>
      <c r="J6" s="149">
        <v>20000</v>
      </c>
      <c r="K6" s="149"/>
      <c r="L6" s="149">
        <v>20000</v>
      </c>
      <c r="M6" s="149">
        <v>20000</v>
      </c>
      <c r="N6" s="149">
        <v>20000</v>
      </c>
      <c r="O6" s="149">
        <v>20000</v>
      </c>
      <c r="P6" s="149"/>
      <c r="Q6" s="149"/>
      <c r="R6" s="173">
        <f t="shared" si="1"/>
        <v>250000</v>
      </c>
      <c r="S6" s="142">
        <f t="shared" si="2"/>
        <v>0</v>
      </c>
    </row>
    <row r="7" spans="1:19" s="143" customFormat="1" ht="26.45" customHeight="1">
      <c r="A7" s="144" t="s">
        <v>311</v>
      </c>
      <c r="B7" s="145">
        <v>230</v>
      </c>
      <c r="C7" s="470" t="s">
        <v>736</v>
      </c>
      <c r="D7" s="471"/>
      <c r="E7" s="79">
        <f>'PROYECCION PPTO 2024'!X8</f>
        <v>41474398</v>
      </c>
      <c r="F7" s="146"/>
      <c r="G7" s="146">
        <f>+E7</f>
        <v>41474398</v>
      </c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1">
        <f t="shared" si="1"/>
        <v>41474398</v>
      </c>
      <c r="S7" s="142">
        <f t="shared" si="2"/>
        <v>0</v>
      </c>
    </row>
    <row r="8" spans="1:19" s="143" customFormat="1" ht="25.9" customHeight="1">
      <c r="A8" s="147" t="s">
        <v>308</v>
      </c>
      <c r="B8" s="148">
        <v>100</v>
      </c>
      <c r="C8" s="466" t="s">
        <v>737</v>
      </c>
      <c r="D8" s="467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73">
        <f t="shared" si="1"/>
        <v>0</v>
      </c>
      <c r="S8" s="142">
        <f t="shared" si="2"/>
        <v>0</v>
      </c>
    </row>
    <row r="9" spans="1:19" s="143" customFormat="1" ht="23.45" customHeight="1" thickBot="1">
      <c r="A9" s="167" t="s">
        <v>314</v>
      </c>
      <c r="B9" s="168">
        <v>230</v>
      </c>
      <c r="C9" s="472" t="s">
        <v>738</v>
      </c>
      <c r="D9" s="473"/>
      <c r="E9" s="79">
        <f>'PROYECCION PPTO 2024'!X9</f>
        <v>16000</v>
      </c>
      <c r="F9" s="169">
        <f>+E9/12</f>
        <v>1333.3333333333333</v>
      </c>
      <c r="G9" s="169">
        <f>+F9</f>
        <v>1333.3333333333333</v>
      </c>
      <c r="H9" s="169">
        <f t="shared" ref="H9:Q9" si="3">+G9</f>
        <v>1333.3333333333333</v>
      </c>
      <c r="I9" s="169">
        <f t="shared" si="3"/>
        <v>1333.3333333333333</v>
      </c>
      <c r="J9" s="169">
        <f t="shared" si="3"/>
        <v>1333.3333333333333</v>
      </c>
      <c r="K9" s="169">
        <f t="shared" si="3"/>
        <v>1333.3333333333333</v>
      </c>
      <c r="L9" s="169">
        <f t="shared" si="3"/>
        <v>1333.3333333333333</v>
      </c>
      <c r="M9" s="169">
        <f t="shared" si="3"/>
        <v>1333.3333333333333</v>
      </c>
      <c r="N9" s="169">
        <f t="shared" si="3"/>
        <v>1333.3333333333333</v>
      </c>
      <c r="O9" s="169">
        <f t="shared" si="3"/>
        <v>1333.3333333333333</v>
      </c>
      <c r="P9" s="169">
        <f t="shared" si="3"/>
        <v>1333.3333333333333</v>
      </c>
      <c r="Q9" s="169">
        <f t="shared" si="3"/>
        <v>1333.3333333333333</v>
      </c>
      <c r="R9" s="141">
        <f t="shared" si="1"/>
        <v>16000.000000000002</v>
      </c>
      <c r="S9" s="142">
        <f t="shared" si="2"/>
        <v>0</v>
      </c>
    </row>
    <row r="10" spans="1:19" s="137" customFormat="1" ht="30" customHeight="1" thickBot="1">
      <c r="A10" s="474" t="s">
        <v>739</v>
      </c>
      <c r="B10" s="474"/>
      <c r="C10" s="474"/>
      <c r="D10" s="474"/>
      <c r="E10" s="261">
        <f t="shared" ref="E10:Q10" si="4">SUM(E5:E9)</f>
        <v>46352898</v>
      </c>
      <c r="F10" s="151">
        <f t="shared" si="4"/>
        <v>511333.33333333331</v>
      </c>
      <c r="G10" s="151">
        <f t="shared" si="4"/>
        <v>41955731.333333336</v>
      </c>
      <c r="H10" s="151">
        <f t="shared" si="4"/>
        <v>491333.33333333331</v>
      </c>
      <c r="I10" s="151">
        <f t="shared" si="4"/>
        <v>471333.33333333331</v>
      </c>
      <c r="J10" s="151">
        <f t="shared" si="4"/>
        <v>471333.33333333331</v>
      </c>
      <c r="K10" s="151">
        <f t="shared" si="4"/>
        <v>451333.33333333331</v>
      </c>
      <c r="L10" s="151">
        <f t="shared" si="4"/>
        <v>471333.33333333331</v>
      </c>
      <c r="M10" s="151">
        <f t="shared" si="4"/>
        <v>471333.33333333331</v>
      </c>
      <c r="N10" s="151">
        <f t="shared" si="4"/>
        <v>471333.33333333331</v>
      </c>
      <c r="O10" s="151">
        <f t="shared" si="4"/>
        <v>583833.33333333337</v>
      </c>
      <c r="P10" s="151">
        <f t="shared" si="4"/>
        <v>1333.3333333333333</v>
      </c>
      <c r="Q10" s="151">
        <f t="shared" si="4"/>
        <v>1333.3333333333333</v>
      </c>
      <c r="R10" s="150">
        <f t="shared" si="1"/>
        <v>46352898.00000003</v>
      </c>
      <c r="S10" s="152">
        <f t="shared" si="2"/>
        <v>0</v>
      </c>
    </row>
    <row r="11" spans="1:19" s="137" customFormat="1" ht="12.75" hidden="1">
      <c r="A11" s="153"/>
      <c r="B11" s="153"/>
      <c r="C11" s="475" t="s">
        <v>740</v>
      </c>
      <c r="D11" s="475"/>
      <c r="E11" s="154">
        <f t="shared" ref="E11:Q11" si="5">+E5+E6+E8</f>
        <v>4862500</v>
      </c>
      <c r="F11" s="155">
        <f t="shared" si="5"/>
        <v>510000</v>
      </c>
      <c r="G11" s="155">
        <f t="shared" si="5"/>
        <v>480000</v>
      </c>
      <c r="H11" s="155">
        <f t="shared" si="5"/>
        <v>490000</v>
      </c>
      <c r="I11" s="155">
        <f t="shared" si="5"/>
        <v>470000</v>
      </c>
      <c r="J11" s="155">
        <f t="shared" si="5"/>
        <v>470000</v>
      </c>
      <c r="K11" s="155">
        <f t="shared" si="5"/>
        <v>450000</v>
      </c>
      <c r="L11" s="155">
        <f t="shared" si="5"/>
        <v>470000</v>
      </c>
      <c r="M11" s="155">
        <f t="shared" si="5"/>
        <v>470000</v>
      </c>
      <c r="N11" s="155">
        <f t="shared" si="5"/>
        <v>470000</v>
      </c>
      <c r="O11" s="155">
        <f t="shared" si="5"/>
        <v>582500</v>
      </c>
      <c r="P11" s="155">
        <f t="shared" si="5"/>
        <v>0</v>
      </c>
      <c r="Q11" s="155">
        <f t="shared" si="5"/>
        <v>0</v>
      </c>
      <c r="R11" s="154">
        <f t="shared" si="1"/>
        <v>4862500</v>
      </c>
      <c r="S11" s="152"/>
    </row>
    <row r="12" spans="1:19" s="137" customFormat="1" ht="12.75" hidden="1">
      <c r="A12" s="156"/>
      <c r="B12" s="156"/>
      <c r="C12" s="476" t="s">
        <v>741</v>
      </c>
      <c r="D12" s="476"/>
      <c r="E12" s="157">
        <f t="shared" ref="E12:Q12" si="6">+E7+E9</f>
        <v>41490398</v>
      </c>
      <c r="F12" s="158">
        <f t="shared" si="6"/>
        <v>1333.3333333333333</v>
      </c>
      <c r="G12" s="158">
        <f t="shared" si="6"/>
        <v>41475731.333333336</v>
      </c>
      <c r="H12" s="158">
        <f t="shared" si="6"/>
        <v>1333.3333333333333</v>
      </c>
      <c r="I12" s="158">
        <f t="shared" si="6"/>
        <v>1333.3333333333333</v>
      </c>
      <c r="J12" s="158">
        <f t="shared" si="6"/>
        <v>1333.3333333333333</v>
      </c>
      <c r="K12" s="158">
        <f t="shared" si="6"/>
        <v>1333.3333333333333</v>
      </c>
      <c r="L12" s="158">
        <f t="shared" si="6"/>
        <v>1333.3333333333333</v>
      </c>
      <c r="M12" s="158">
        <f t="shared" si="6"/>
        <v>1333.3333333333333</v>
      </c>
      <c r="N12" s="158">
        <f t="shared" si="6"/>
        <v>1333.3333333333333</v>
      </c>
      <c r="O12" s="158">
        <f t="shared" si="6"/>
        <v>1333.3333333333333</v>
      </c>
      <c r="P12" s="158">
        <f t="shared" si="6"/>
        <v>1333.3333333333333</v>
      </c>
      <c r="Q12" s="158">
        <f t="shared" si="6"/>
        <v>1333.3333333333333</v>
      </c>
      <c r="R12" s="157">
        <f t="shared" si="1"/>
        <v>41490398.00000003</v>
      </c>
      <c r="S12" s="152"/>
    </row>
    <row r="13" spans="1:19" s="137" customFormat="1" ht="9" hidden="1" customHeight="1">
      <c r="A13" s="156"/>
      <c r="B13" s="156"/>
      <c r="C13" s="159" t="s">
        <v>742</v>
      </c>
      <c r="D13" s="159"/>
      <c r="E13" s="157" t="e">
        <f>+#REF!</f>
        <v>#REF!</v>
      </c>
      <c r="F13" s="158" t="e">
        <f>+#REF!</f>
        <v>#REF!</v>
      </c>
      <c r="G13" s="158" t="e">
        <f>+#REF!</f>
        <v>#REF!</v>
      </c>
      <c r="H13" s="158" t="e">
        <f>+#REF!</f>
        <v>#REF!</v>
      </c>
      <c r="I13" s="158" t="e">
        <f>+#REF!</f>
        <v>#REF!</v>
      </c>
      <c r="J13" s="158" t="e">
        <f>+#REF!</f>
        <v>#REF!</v>
      </c>
      <c r="K13" s="158" t="e">
        <f>+#REF!</f>
        <v>#REF!</v>
      </c>
      <c r="L13" s="158" t="e">
        <f>+#REF!</f>
        <v>#REF!</v>
      </c>
      <c r="M13" s="158" t="e">
        <f>+#REF!</f>
        <v>#REF!</v>
      </c>
      <c r="N13" s="158" t="e">
        <f>+#REF!</f>
        <v>#REF!</v>
      </c>
      <c r="O13" s="158" t="e">
        <f>+#REF!</f>
        <v>#REF!</v>
      </c>
      <c r="P13" s="158" t="e">
        <f>+#REF!</f>
        <v>#REF!</v>
      </c>
      <c r="Q13" s="158" t="e">
        <f>+#REF!</f>
        <v>#REF!</v>
      </c>
      <c r="R13" s="157" t="e">
        <f t="shared" si="1"/>
        <v>#REF!</v>
      </c>
      <c r="S13" s="152"/>
    </row>
    <row r="14" spans="1:19" s="137" customFormat="1" ht="12.75">
      <c r="A14" s="156"/>
      <c r="B14" s="156"/>
      <c r="C14" s="160"/>
      <c r="D14" s="160"/>
      <c r="E14" s="157">
        <f>+E10-E496</f>
        <v>0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2"/>
      <c r="S14" s="152"/>
    </row>
    <row r="15" spans="1:19" s="137" customFormat="1" ht="13.5" thickBot="1">
      <c r="A15" s="156"/>
      <c r="B15" s="156"/>
      <c r="C15" s="160"/>
      <c r="D15" s="160"/>
      <c r="E15" s="157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2"/>
      <c r="S15" s="152"/>
    </row>
    <row r="16" spans="1:19" s="137" customFormat="1" ht="12.75" customHeight="1" thickBot="1">
      <c r="A16" s="468" t="s">
        <v>743</v>
      </c>
      <c r="B16" s="468"/>
      <c r="C16" s="468"/>
      <c r="D16" s="468"/>
      <c r="E16" s="468"/>
      <c r="F16" s="468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</row>
    <row r="17" spans="1:19" s="137" customFormat="1" ht="12.75" customHeight="1" thickBot="1">
      <c r="A17" s="468"/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152">
        <f>+S11-S16</f>
        <v>0</v>
      </c>
    </row>
    <row r="18" spans="1:19" s="137" customFormat="1" ht="22.5" customHeight="1">
      <c r="A18" s="163" t="s">
        <v>719</v>
      </c>
      <c r="B18" s="163"/>
      <c r="C18" s="469" t="s">
        <v>720</v>
      </c>
      <c r="D18" s="469"/>
      <c r="E18" s="164" t="s">
        <v>744</v>
      </c>
      <c r="F18" s="165" t="s">
        <v>721</v>
      </c>
      <c r="G18" s="165" t="s">
        <v>722</v>
      </c>
      <c r="H18" s="165" t="s">
        <v>723</v>
      </c>
      <c r="I18" s="165" t="s">
        <v>724</v>
      </c>
      <c r="J18" s="165" t="s">
        <v>725</v>
      </c>
      <c r="K18" s="165" t="s">
        <v>726</v>
      </c>
      <c r="L18" s="165" t="s">
        <v>727</v>
      </c>
      <c r="M18" s="165" t="s">
        <v>728</v>
      </c>
      <c r="N18" s="165" t="s">
        <v>729</v>
      </c>
      <c r="O18" s="165" t="s">
        <v>730</v>
      </c>
      <c r="P18" s="165" t="s">
        <v>731</v>
      </c>
      <c r="Q18" s="165" t="s">
        <v>732</v>
      </c>
      <c r="R18" s="165" t="s">
        <v>733</v>
      </c>
    </row>
    <row r="19" spans="1:19" ht="73.900000000000006" hidden="1" customHeight="1">
      <c r="A19" s="103" t="s">
        <v>745</v>
      </c>
      <c r="B19" s="104">
        <v>230</v>
      </c>
      <c r="C19" s="105" t="s">
        <v>327</v>
      </c>
      <c r="D19" s="106" t="s">
        <v>328</v>
      </c>
      <c r="E19" s="306">
        <v>0</v>
      </c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>
        <f>SUM(F19:Q19)</f>
        <v>0</v>
      </c>
    </row>
    <row r="20" spans="1:19" ht="59.45" hidden="1" customHeight="1">
      <c r="A20" s="80" t="s">
        <v>746</v>
      </c>
      <c r="B20" s="81">
        <v>100</v>
      </c>
      <c r="C20" s="82" t="s">
        <v>327</v>
      </c>
      <c r="D20" s="83" t="s">
        <v>328</v>
      </c>
      <c r="E20" s="301">
        <v>0</v>
      </c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>
        <f t="shared" ref="R20:R83" si="7">SUM(F20:Q20)</f>
        <v>0</v>
      </c>
    </row>
    <row r="21" spans="1:19" ht="75" hidden="1" customHeight="1">
      <c r="A21" s="103" t="s">
        <v>747</v>
      </c>
      <c r="B21" s="104">
        <v>230</v>
      </c>
      <c r="C21" s="107" t="s">
        <v>330</v>
      </c>
      <c r="D21" s="108" t="s">
        <v>331</v>
      </c>
      <c r="E21" s="306">
        <v>0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>
        <f t="shared" si="7"/>
        <v>0</v>
      </c>
    </row>
    <row r="22" spans="1:19" ht="70.150000000000006" hidden="1" customHeight="1">
      <c r="A22" s="80" t="s">
        <v>748</v>
      </c>
      <c r="B22" s="81">
        <v>100</v>
      </c>
      <c r="C22" s="84" t="s">
        <v>330</v>
      </c>
      <c r="D22" s="85" t="s">
        <v>331</v>
      </c>
      <c r="E22" s="301">
        <v>0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>
        <f t="shared" si="7"/>
        <v>0</v>
      </c>
    </row>
    <row r="23" spans="1:19" ht="66" hidden="1" customHeight="1">
      <c r="A23" s="103" t="s">
        <v>749</v>
      </c>
      <c r="B23" s="104">
        <v>230</v>
      </c>
      <c r="C23" s="109" t="s">
        <v>332</v>
      </c>
      <c r="D23" s="110" t="s">
        <v>333</v>
      </c>
      <c r="E23" s="306">
        <v>0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>
        <f t="shared" si="7"/>
        <v>0</v>
      </c>
    </row>
    <row r="24" spans="1:19" ht="55.15" hidden="1" customHeight="1">
      <c r="A24" s="80" t="s">
        <v>750</v>
      </c>
      <c r="B24" s="81">
        <v>100</v>
      </c>
      <c r="C24" s="86" t="s">
        <v>332</v>
      </c>
      <c r="D24" s="87" t="s">
        <v>333</v>
      </c>
      <c r="E24" s="301">
        <v>0</v>
      </c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>
        <f t="shared" si="7"/>
        <v>0</v>
      </c>
    </row>
    <row r="25" spans="1:19" ht="63.6" hidden="1" customHeight="1">
      <c r="A25" s="103" t="s">
        <v>751</v>
      </c>
      <c r="B25" s="104">
        <v>230</v>
      </c>
      <c r="C25" s="105" t="s">
        <v>335</v>
      </c>
      <c r="D25" s="106" t="s">
        <v>336</v>
      </c>
      <c r="E25" s="306">
        <v>0</v>
      </c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>
        <f t="shared" si="7"/>
        <v>0</v>
      </c>
    </row>
    <row r="26" spans="1:19" ht="55.9" hidden="1" customHeight="1">
      <c r="A26" s="80" t="s">
        <v>752</v>
      </c>
      <c r="B26" s="81">
        <v>100</v>
      </c>
      <c r="C26" s="82" t="s">
        <v>335</v>
      </c>
      <c r="D26" s="83" t="s">
        <v>336</v>
      </c>
      <c r="E26" s="301">
        <v>0</v>
      </c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>
        <f t="shared" si="7"/>
        <v>0</v>
      </c>
    </row>
    <row r="27" spans="1:19" ht="56.45" hidden="1" customHeight="1">
      <c r="A27" s="103" t="s">
        <v>753</v>
      </c>
      <c r="B27" s="104">
        <v>230</v>
      </c>
      <c r="C27" s="109" t="s">
        <v>65</v>
      </c>
      <c r="D27" s="110" t="s">
        <v>66</v>
      </c>
      <c r="E27" s="306">
        <v>0</v>
      </c>
      <c r="F27" s="217"/>
      <c r="G27" s="217">
        <f>+E27</f>
        <v>0</v>
      </c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>
        <f t="shared" si="7"/>
        <v>0</v>
      </c>
    </row>
    <row r="28" spans="1:19" ht="65.45" customHeight="1">
      <c r="A28" s="80" t="s">
        <v>67</v>
      </c>
      <c r="B28" s="81">
        <v>100</v>
      </c>
      <c r="C28" s="86" t="s">
        <v>65</v>
      </c>
      <c r="D28" s="87" t="s">
        <v>66</v>
      </c>
      <c r="E28" s="301">
        <v>1190000</v>
      </c>
      <c r="F28" s="218"/>
      <c r="G28" s="218"/>
      <c r="H28" s="218"/>
      <c r="I28" s="218"/>
      <c r="J28" s="218"/>
      <c r="K28" s="218">
        <v>1190000</v>
      </c>
      <c r="L28" s="218"/>
      <c r="M28" s="218"/>
      <c r="N28" s="218"/>
      <c r="O28" s="218"/>
      <c r="P28" s="218"/>
      <c r="Q28" s="218"/>
      <c r="R28" s="218">
        <f t="shared" si="7"/>
        <v>1190000</v>
      </c>
    </row>
    <row r="29" spans="1:19" ht="80.45" hidden="1" customHeight="1">
      <c r="A29" s="103" t="s">
        <v>754</v>
      </c>
      <c r="B29" s="104">
        <v>230</v>
      </c>
      <c r="C29" s="111" t="s">
        <v>68</v>
      </c>
      <c r="D29" s="112" t="s">
        <v>69</v>
      </c>
      <c r="E29" s="306">
        <v>0</v>
      </c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>
        <f t="shared" si="7"/>
        <v>0</v>
      </c>
    </row>
    <row r="30" spans="1:19" ht="94.15" customHeight="1">
      <c r="A30" s="80" t="s">
        <v>70</v>
      </c>
      <c r="B30" s="81">
        <v>100</v>
      </c>
      <c r="C30" s="88" t="s">
        <v>68</v>
      </c>
      <c r="D30" s="89" t="s">
        <v>69</v>
      </c>
      <c r="E30" s="301">
        <v>450000</v>
      </c>
      <c r="F30" s="218"/>
      <c r="G30" s="218"/>
      <c r="H30" s="218"/>
      <c r="I30" s="218"/>
      <c r="J30" s="218"/>
      <c r="K30" s="218">
        <v>450000</v>
      </c>
      <c r="L30" s="218"/>
      <c r="M30" s="218"/>
      <c r="N30" s="218"/>
      <c r="O30" s="218"/>
      <c r="P30" s="218"/>
      <c r="Q30" s="218"/>
      <c r="R30" s="218">
        <f t="shared" si="7"/>
        <v>450000</v>
      </c>
    </row>
    <row r="31" spans="1:19" ht="95.45" hidden="1" customHeight="1">
      <c r="A31" s="103" t="s">
        <v>755</v>
      </c>
      <c r="B31" s="104">
        <v>230</v>
      </c>
      <c r="C31" s="109" t="s">
        <v>342</v>
      </c>
      <c r="D31" s="110" t="s">
        <v>343</v>
      </c>
      <c r="E31" s="306">
        <v>0</v>
      </c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>
        <f t="shared" si="7"/>
        <v>0</v>
      </c>
    </row>
    <row r="32" spans="1:19" ht="64.150000000000006" hidden="1" customHeight="1">
      <c r="A32" s="103" t="s">
        <v>756</v>
      </c>
      <c r="B32" s="104" t="s">
        <v>346</v>
      </c>
      <c r="C32" s="109" t="s">
        <v>348</v>
      </c>
      <c r="D32" s="110" t="s">
        <v>349</v>
      </c>
      <c r="E32" s="306">
        <v>0</v>
      </c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>
        <f t="shared" si="7"/>
        <v>0</v>
      </c>
    </row>
    <row r="33" spans="1:18" ht="81.599999999999994" hidden="1" customHeight="1">
      <c r="A33" s="80" t="s">
        <v>757</v>
      </c>
      <c r="B33" s="81">
        <v>100</v>
      </c>
      <c r="C33" s="86" t="s">
        <v>342</v>
      </c>
      <c r="D33" s="87" t="s">
        <v>343</v>
      </c>
      <c r="E33" s="301">
        <v>0</v>
      </c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>
        <f t="shared" si="7"/>
        <v>0</v>
      </c>
    </row>
    <row r="34" spans="1:18" ht="71.45" hidden="1" customHeight="1">
      <c r="A34" s="80" t="s">
        <v>758</v>
      </c>
      <c r="B34" s="81">
        <v>100</v>
      </c>
      <c r="C34" s="86" t="s">
        <v>350</v>
      </c>
      <c r="D34" s="87" t="s">
        <v>349</v>
      </c>
      <c r="E34" s="301">
        <v>0</v>
      </c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>
        <f t="shared" si="7"/>
        <v>0</v>
      </c>
    </row>
    <row r="35" spans="1:18" ht="54" hidden="1" customHeight="1">
      <c r="A35" s="103" t="s">
        <v>759</v>
      </c>
      <c r="B35" s="104" t="s">
        <v>346</v>
      </c>
      <c r="C35" s="109" t="s">
        <v>351</v>
      </c>
      <c r="D35" s="110" t="s">
        <v>352</v>
      </c>
      <c r="E35" s="306">
        <v>0</v>
      </c>
      <c r="F35" s="217"/>
      <c r="G35" s="217">
        <f>+E35</f>
        <v>0</v>
      </c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>
        <f t="shared" si="7"/>
        <v>0</v>
      </c>
    </row>
    <row r="36" spans="1:18" ht="46.9" hidden="1" customHeight="1">
      <c r="A36" s="80" t="s">
        <v>760</v>
      </c>
      <c r="B36" s="81">
        <v>100</v>
      </c>
      <c r="C36" s="86" t="s">
        <v>351</v>
      </c>
      <c r="D36" s="87" t="s">
        <v>352</v>
      </c>
      <c r="E36" s="301">
        <v>0</v>
      </c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>
        <f t="shared" si="7"/>
        <v>0</v>
      </c>
    </row>
    <row r="37" spans="1:18" ht="87.6" hidden="1" customHeight="1">
      <c r="A37" s="103" t="s">
        <v>761</v>
      </c>
      <c r="B37" s="104">
        <v>230</v>
      </c>
      <c r="C37" s="111" t="s">
        <v>353</v>
      </c>
      <c r="D37" s="112" t="s">
        <v>354</v>
      </c>
      <c r="E37" s="306">
        <v>0</v>
      </c>
      <c r="F37" s="217"/>
      <c r="G37" s="217">
        <f>+E37</f>
        <v>0</v>
      </c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>
        <f t="shared" si="7"/>
        <v>0</v>
      </c>
    </row>
    <row r="38" spans="1:18" ht="82.9" hidden="1" customHeight="1">
      <c r="A38" s="80" t="s">
        <v>762</v>
      </c>
      <c r="B38" s="81">
        <v>100</v>
      </c>
      <c r="C38" s="88" t="s">
        <v>355</v>
      </c>
      <c r="D38" s="89" t="s">
        <v>354</v>
      </c>
      <c r="E38" s="301">
        <v>0</v>
      </c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>
        <f t="shared" si="7"/>
        <v>0</v>
      </c>
    </row>
    <row r="39" spans="1:18" ht="82.9" hidden="1" customHeight="1">
      <c r="A39" s="103" t="s">
        <v>763</v>
      </c>
      <c r="B39" s="104">
        <v>230</v>
      </c>
      <c r="C39" s="109" t="s">
        <v>357</v>
      </c>
      <c r="D39" s="110" t="s">
        <v>358</v>
      </c>
      <c r="E39" s="306">
        <v>0</v>
      </c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>
        <f t="shared" si="7"/>
        <v>0</v>
      </c>
    </row>
    <row r="40" spans="1:18" ht="85.9" hidden="1" customHeight="1">
      <c r="A40" s="80" t="s">
        <v>764</v>
      </c>
      <c r="B40" s="81">
        <v>100</v>
      </c>
      <c r="C40" s="86" t="s">
        <v>357</v>
      </c>
      <c r="D40" s="87" t="s">
        <v>358</v>
      </c>
      <c r="E40" s="301">
        <v>0</v>
      </c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>
        <f t="shared" si="7"/>
        <v>0</v>
      </c>
    </row>
    <row r="41" spans="1:18" ht="46.15" hidden="1" customHeight="1">
      <c r="A41" s="103" t="s">
        <v>73</v>
      </c>
      <c r="B41" s="104">
        <v>230</v>
      </c>
      <c r="C41" s="109" t="s">
        <v>71</v>
      </c>
      <c r="D41" s="110" t="s">
        <v>359</v>
      </c>
      <c r="E41" s="306">
        <v>0</v>
      </c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>
        <f t="shared" si="7"/>
        <v>0</v>
      </c>
    </row>
    <row r="42" spans="1:18" ht="31.5" hidden="1">
      <c r="A42" s="80" t="s">
        <v>74</v>
      </c>
      <c r="B42" s="81">
        <v>100</v>
      </c>
      <c r="C42" s="86" t="s">
        <v>71</v>
      </c>
      <c r="D42" s="87" t="s">
        <v>359</v>
      </c>
      <c r="E42" s="301">
        <v>0</v>
      </c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>
        <f t="shared" si="7"/>
        <v>0</v>
      </c>
    </row>
    <row r="43" spans="1:18" ht="63">
      <c r="A43" s="103" t="s">
        <v>73</v>
      </c>
      <c r="B43" s="104">
        <v>230</v>
      </c>
      <c r="C43" s="109" t="s">
        <v>71</v>
      </c>
      <c r="D43" s="110" t="s">
        <v>72</v>
      </c>
      <c r="E43" s="306">
        <v>2140000</v>
      </c>
      <c r="F43" s="217"/>
      <c r="G43" s="217">
        <f>+E43</f>
        <v>2140000</v>
      </c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>
        <f t="shared" si="7"/>
        <v>2140000</v>
      </c>
    </row>
    <row r="44" spans="1:18" ht="63">
      <c r="A44" s="80" t="s">
        <v>74</v>
      </c>
      <c r="B44" s="81">
        <v>100</v>
      </c>
      <c r="C44" s="86" t="s">
        <v>71</v>
      </c>
      <c r="D44" s="87" t="s">
        <v>72</v>
      </c>
      <c r="E44" s="301">
        <v>2100000</v>
      </c>
      <c r="F44" s="218"/>
      <c r="G44" s="218"/>
      <c r="H44" s="218"/>
      <c r="I44" s="218"/>
      <c r="J44" s="218"/>
      <c r="K44" s="218"/>
      <c r="L44" s="218"/>
      <c r="M44" s="218"/>
      <c r="N44" s="218"/>
      <c r="O44" s="218">
        <v>2100000</v>
      </c>
      <c r="P44" s="218"/>
      <c r="Q44" s="218"/>
      <c r="R44" s="218">
        <f t="shared" si="7"/>
        <v>2100000</v>
      </c>
    </row>
    <row r="45" spans="1:18" ht="40.15" hidden="1" customHeight="1">
      <c r="A45" s="103" t="s">
        <v>765</v>
      </c>
      <c r="B45" s="104">
        <v>230</v>
      </c>
      <c r="C45" s="109" t="s">
        <v>361</v>
      </c>
      <c r="D45" s="110" t="s">
        <v>362</v>
      </c>
      <c r="E45" s="306">
        <v>0</v>
      </c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>
        <f t="shared" si="7"/>
        <v>0</v>
      </c>
    </row>
    <row r="46" spans="1:18" ht="44.45" hidden="1" customHeight="1">
      <c r="A46" s="80" t="s">
        <v>766</v>
      </c>
      <c r="B46" s="81">
        <v>100</v>
      </c>
      <c r="C46" s="86" t="s">
        <v>361</v>
      </c>
      <c r="D46" s="87" t="s">
        <v>362</v>
      </c>
      <c r="E46" s="301">
        <v>0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>
        <f t="shared" si="7"/>
        <v>0</v>
      </c>
    </row>
    <row r="47" spans="1:18" ht="39.6" hidden="1" customHeight="1">
      <c r="A47" s="103" t="s">
        <v>767</v>
      </c>
      <c r="B47" s="104">
        <v>230</v>
      </c>
      <c r="C47" s="111" t="s">
        <v>363</v>
      </c>
      <c r="D47" s="112" t="s">
        <v>364</v>
      </c>
      <c r="E47" s="306">
        <v>0</v>
      </c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>
        <f t="shared" si="7"/>
        <v>0</v>
      </c>
    </row>
    <row r="48" spans="1:18" ht="39.6" hidden="1" customHeight="1">
      <c r="A48" s="80" t="s">
        <v>768</v>
      </c>
      <c r="B48" s="81">
        <v>100</v>
      </c>
      <c r="C48" s="88" t="s">
        <v>363</v>
      </c>
      <c r="D48" s="89" t="s">
        <v>364</v>
      </c>
      <c r="E48" s="301">
        <v>0</v>
      </c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>
        <f t="shared" si="7"/>
        <v>0</v>
      </c>
    </row>
    <row r="49" spans="1:18" ht="44.45" hidden="1" customHeight="1">
      <c r="A49" s="103" t="s">
        <v>769</v>
      </c>
      <c r="B49" s="104">
        <v>230</v>
      </c>
      <c r="C49" s="111" t="s">
        <v>365</v>
      </c>
      <c r="D49" s="112" t="s">
        <v>366</v>
      </c>
      <c r="E49" s="306">
        <v>0</v>
      </c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>
        <f t="shared" si="7"/>
        <v>0</v>
      </c>
    </row>
    <row r="50" spans="1:18" ht="31.5" hidden="1">
      <c r="A50" s="80" t="s">
        <v>770</v>
      </c>
      <c r="B50" s="81">
        <v>100</v>
      </c>
      <c r="C50" s="88" t="s">
        <v>365</v>
      </c>
      <c r="D50" s="89" t="s">
        <v>366</v>
      </c>
      <c r="E50" s="301">
        <v>0</v>
      </c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>
        <f t="shared" si="7"/>
        <v>0</v>
      </c>
    </row>
    <row r="51" spans="1:18" ht="67.150000000000006" hidden="1" customHeight="1">
      <c r="A51" s="103" t="s">
        <v>771</v>
      </c>
      <c r="B51" s="104">
        <v>230</v>
      </c>
      <c r="C51" s="111" t="s">
        <v>367</v>
      </c>
      <c r="D51" s="112" t="s">
        <v>368</v>
      </c>
      <c r="E51" s="306">
        <v>0</v>
      </c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>
        <f t="shared" si="7"/>
        <v>0</v>
      </c>
    </row>
    <row r="52" spans="1:18" ht="72" hidden="1" customHeight="1">
      <c r="A52" s="80" t="s">
        <v>772</v>
      </c>
      <c r="B52" s="81">
        <v>100</v>
      </c>
      <c r="C52" s="88" t="s">
        <v>367</v>
      </c>
      <c r="D52" s="89" t="s">
        <v>368</v>
      </c>
      <c r="E52" s="301">
        <v>0</v>
      </c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>
        <f t="shared" si="7"/>
        <v>0</v>
      </c>
    </row>
    <row r="53" spans="1:18" ht="65.45" customHeight="1">
      <c r="A53" s="103" t="s">
        <v>77</v>
      </c>
      <c r="B53" s="104">
        <v>230</v>
      </c>
      <c r="C53" s="114" t="s">
        <v>75</v>
      </c>
      <c r="D53" s="115" t="s">
        <v>76</v>
      </c>
      <c r="E53" s="306">
        <v>640000</v>
      </c>
      <c r="F53" s="217"/>
      <c r="G53" s="217">
        <f>+E53</f>
        <v>640000</v>
      </c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>
        <f t="shared" si="7"/>
        <v>640000</v>
      </c>
    </row>
    <row r="54" spans="1:18" ht="76.900000000000006" hidden="1" customHeight="1">
      <c r="A54" s="80" t="s">
        <v>773</v>
      </c>
      <c r="B54" s="81">
        <v>100</v>
      </c>
      <c r="C54" s="91" t="s">
        <v>75</v>
      </c>
      <c r="D54" s="92" t="s">
        <v>76</v>
      </c>
      <c r="E54" s="301">
        <v>0</v>
      </c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>
        <f t="shared" si="7"/>
        <v>0</v>
      </c>
    </row>
    <row r="55" spans="1:18" ht="78" hidden="1" customHeight="1">
      <c r="A55" s="103" t="s">
        <v>774</v>
      </c>
      <c r="B55" s="104">
        <v>230</v>
      </c>
      <c r="C55" s="111" t="s">
        <v>78</v>
      </c>
      <c r="D55" s="112" t="s">
        <v>370</v>
      </c>
      <c r="E55" s="306">
        <v>0</v>
      </c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>
        <f t="shared" si="7"/>
        <v>0</v>
      </c>
    </row>
    <row r="56" spans="1:18" ht="45" hidden="1">
      <c r="A56" s="80" t="s">
        <v>775</v>
      </c>
      <c r="B56" s="81">
        <v>100</v>
      </c>
      <c r="C56" s="88" t="s">
        <v>78</v>
      </c>
      <c r="D56" s="89" t="s">
        <v>370</v>
      </c>
      <c r="E56" s="301">
        <v>0</v>
      </c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>
        <f t="shared" si="7"/>
        <v>0</v>
      </c>
    </row>
    <row r="57" spans="1:18" ht="64.150000000000006" customHeight="1">
      <c r="A57" s="103" t="s">
        <v>80</v>
      </c>
      <c r="B57" s="104">
        <v>230</v>
      </c>
      <c r="C57" s="111" t="s">
        <v>78</v>
      </c>
      <c r="D57" s="112" t="s">
        <v>79</v>
      </c>
      <c r="E57" s="306">
        <v>120000</v>
      </c>
      <c r="F57" s="217"/>
      <c r="G57" s="217">
        <f>+E57</f>
        <v>120000</v>
      </c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>
        <f t="shared" si="7"/>
        <v>120000</v>
      </c>
    </row>
    <row r="58" spans="1:18" ht="60" hidden="1" customHeight="1">
      <c r="A58" s="80" t="s">
        <v>776</v>
      </c>
      <c r="B58" s="81">
        <v>100</v>
      </c>
      <c r="C58" s="88" t="s">
        <v>78</v>
      </c>
      <c r="D58" s="89" t="s">
        <v>79</v>
      </c>
      <c r="E58" s="301">
        <v>0</v>
      </c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>
        <f t="shared" si="7"/>
        <v>0</v>
      </c>
    </row>
    <row r="59" spans="1:18" ht="48.6" hidden="1" customHeight="1">
      <c r="A59" s="103" t="s">
        <v>777</v>
      </c>
      <c r="B59" s="104">
        <v>230</v>
      </c>
      <c r="C59" s="111" t="s">
        <v>372</v>
      </c>
      <c r="D59" s="112" t="s">
        <v>373</v>
      </c>
      <c r="E59" s="306">
        <v>0</v>
      </c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>
        <f t="shared" si="7"/>
        <v>0</v>
      </c>
    </row>
    <row r="60" spans="1:18" ht="58.9" hidden="1" customHeight="1">
      <c r="A60" s="80" t="s">
        <v>778</v>
      </c>
      <c r="B60" s="81">
        <v>100</v>
      </c>
      <c r="C60" s="88" t="s">
        <v>372</v>
      </c>
      <c r="D60" s="89" t="s">
        <v>373</v>
      </c>
      <c r="E60" s="301">
        <v>0</v>
      </c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>
        <f t="shared" si="7"/>
        <v>0</v>
      </c>
    </row>
    <row r="61" spans="1:18" ht="45">
      <c r="A61" s="103" t="s">
        <v>83</v>
      </c>
      <c r="B61" s="104">
        <v>230</v>
      </c>
      <c r="C61" s="114" t="s">
        <v>81</v>
      </c>
      <c r="D61" s="115" t="s">
        <v>82</v>
      </c>
      <c r="E61" s="306">
        <f>3000000-412500</f>
        <v>2587500</v>
      </c>
      <c r="F61" s="217"/>
      <c r="G61" s="217"/>
      <c r="H61" s="217"/>
      <c r="I61" s="217"/>
      <c r="J61" s="217"/>
      <c r="K61" s="217"/>
      <c r="L61" s="217"/>
      <c r="M61" s="217"/>
      <c r="N61" s="217"/>
      <c r="O61" s="217">
        <v>2587500</v>
      </c>
      <c r="P61" s="217"/>
      <c r="Q61" s="217"/>
      <c r="R61" s="217">
        <f t="shared" si="7"/>
        <v>2587500</v>
      </c>
    </row>
    <row r="62" spans="1:18" ht="73.150000000000006" customHeight="1">
      <c r="A62" s="80" t="s">
        <v>85</v>
      </c>
      <c r="B62" s="81">
        <v>100</v>
      </c>
      <c r="C62" s="91" t="s">
        <v>84</v>
      </c>
      <c r="D62" s="92" t="s">
        <v>82</v>
      </c>
      <c r="E62" s="301">
        <v>412500</v>
      </c>
      <c r="F62" s="218"/>
      <c r="G62" s="218"/>
      <c r="H62" s="218"/>
      <c r="I62" s="218"/>
      <c r="J62" s="218"/>
      <c r="K62" s="218"/>
      <c r="L62" s="218"/>
      <c r="M62" s="218"/>
      <c r="N62" s="218"/>
      <c r="O62" s="218">
        <v>412500</v>
      </c>
      <c r="P62" s="218"/>
      <c r="Q62" s="218"/>
      <c r="R62" s="218">
        <f t="shared" si="7"/>
        <v>412500</v>
      </c>
    </row>
    <row r="63" spans="1:18" ht="60" hidden="1" customHeight="1">
      <c r="A63" s="103" t="s">
        <v>779</v>
      </c>
      <c r="B63" s="104">
        <v>230</v>
      </c>
      <c r="C63" s="109" t="s">
        <v>376</v>
      </c>
      <c r="D63" s="110" t="s">
        <v>377</v>
      </c>
      <c r="E63" s="306">
        <v>0</v>
      </c>
      <c r="F63" s="217"/>
      <c r="G63" s="217"/>
      <c r="H63" s="217"/>
      <c r="I63" s="217"/>
      <c r="J63" s="217"/>
      <c r="K63" s="217"/>
      <c r="L63" s="217"/>
      <c r="M63" s="217"/>
      <c r="N63" s="217"/>
      <c r="O63" s="217"/>
      <c r="P63" s="217"/>
      <c r="Q63" s="217"/>
      <c r="R63" s="217">
        <f t="shared" si="7"/>
        <v>0</v>
      </c>
    </row>
    <row r="64" spans="1:18" ht="60" hidden="1" customHeight="1">
      <c r="A64" s="80" t="s">
        <v>780</v>
      </c>
      <c r="B64" s="81">
        <v>100</v>
      </c>
      <c r="C64" s="86" t="s">
        <v>376</v>
      </c>
      <c r="D64" s="87" t="s">
        <v>377</v>
      </c>
      <c r="E64" s="301">
        <v>0</v>
      </c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>
        <f t="shared" si="7"/>
        <v>0</v>
      </c>
    </row>
    <row r="65" spans="1:18" ht="61.15" hidden="1" customHeight="1">
      <c r="A65" s="103" t="s">
        <v>781</v>
      </c>
      <c r="B65" s="104">
        <v>230</v>
      </c>
      <c r="C65" s="111" t="s">
        <v>378</v>
      </c>
      <c r="D65" s="112" t="s">
        <v>379</v>
      </c>
      <c r="E65" s="306">
        <v>0</v>
      </c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>
        <f t="shared" si="7"/>
        <v>0</v>
      </c>
    </row>
    <row r="66" spans="1:18" ht="56.45" hidden="1" customHeight="1">
      <c r="A66" s="80" t="s">
        <v>782</v>
      </c>
      <c r="B66" s="81">
        <v>100</v>
      </c>
      <c r="C66" s="88" t="s">
        <v>378</v>
      </c>
      <c r="D66" s="89" t="s">
        <v>379</v>
      </c>
      <c r="E66" s="301">
        <v>0</v>
      </c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>
        <f t="shared" si="7"/>
        <v>0</v>
      </c>
    </row>
    <row r="67" spans="1:18" ht="79.900000000000006" customHeight="1">
      <c r="A67" s="103" t="s">
        <v>88</v>
      </c>
      <c r="B67" s="104">
        <v>230</v>
      </c>
      <c r="C67" s="111" t="s">
        <v>86</v>
      </c>
      <c r="D67" s="112" t="s">
        <v>87</v>
      </c>
      <c r="E67" s="306">
        <f>2749920+1340000</f>
        <v>4089920</v>
      </c>
      <c r="F67" s="217"/>
      <c r="G67" s="217">
        <f>+E67</f>
        <v>4089920</v>
      </c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217">
        <f t="shared" si="7"/>
        <v>4089920</v>
      </c>
    </row>
    <row r="68" spans="1:18" ht="60" hidden="1">
      <c r="A68" s="80" t="s">
        <v>783</v>
      </c>
      <c r="B68" s="81">
        <v>100</v>
      </c>
      <c r="C68" s="88" t="s">
        <v>86</v>
      </c>
      <c r="D68" s="89" t="s">
        <v>87</v>
      </c>
      <c r="E68" s="301">
        <v>0</v>
      </c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>
        <f t="shared" si="7"/>
        <v>0</v>
      </c>
    </row>
    <row r="69" spans="1:18" ht="78.75" hidden="1">
      <c r="A69" s="103" t="s">
        <v>784</v>
      </c>
      <c r="B69" s="104">
        <v>230</v>
      </c>
      <c r="C69" s="111" t="s">
        <v>381</v>
      </c>
      <c r="D69" s="112" t="s">
        <v>382</v>
      </c>
      <c r="E69" s="306">
        <v>0</v>
      </c>
      <c r="F69" s="217"/>
      <c r="G69" s="217"/>
      <c r="H69" s="217"/>
      <c r="I69" s="217"/>
      <c r="J69" s="217"/>
      <c r="K69" s="217"/>
      <c r="L69" s="217"/>
      <c r="M69" s="217"/>
      <c r="N69" s="217"/>
      <c r="O69" s="217"/>
      <c r="P69" s="217"/>
      <c r="Q69" s="217"/>
      <c r="R69" s="217">
        <f t="shared" si="7"/>
        <v>0</v>
      </c>
    </row>
    <row r="70" spans="1:18" ht="78.75" hidden="1">
      <c r="A70" s="80" t="s">
        <v>785</v>
      </c>
      <c r="B70" s="81">
        <v>100</v>
      </c>
      <c r="C70" s="88" t="s">
        <v>381</v>
      </c>
      <c r="D70" s="89" t="s">
        <v>382</v>
      </c>
      <c r="E70" s="301">
        <v>0</v>
      </c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>
        <f t="shared" si="7"/>
        <v>0</v>
      </c>
    </row>
    <row r="71" spans="1:18" ht="60" hidden="1" customHeight="1">
      <c r="A71" s="103" t="s">
        <v>786</v>
      </c>
      <c r="B71" s="104">
        <v>230</v>
      </c>
      <c r="C71" s="109" t="s">
        <v>383</v>
      </c>
      <c r="D71" s="110" t="s">
        <v>384</v>
      </c>
      <c r="E71" s="306">
        <v>0</v>
      </c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217"/>
      <c r="Q71" s="217"/>
      <c r="R71" s="217">
        <f t="shared" si="7"/>
        <v>0</v>
      </c>
    </row>
    <row r="72" spans="1:18" ht="85.15" hidden="1" customHeight="1">
      <c r="A72" s="80" t="s">
        <v>787</v>
      </c>
      <c r="B72" s="81">
        <v>100</v>
      </c>
      <c r="C72" s="86" t="s">
        <v>383</v>
      </c>
      <c r="D72" s="87" t="s">
        <v>384</v>
      </c>
      <c r="E72" s="301">
        <v>0</v>
      </c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>
        <f t="shared" si="7"/>
        <v>0</v>
      </c>
    </row>
    <row r="73" spans="1:18" ht="68.45" hidden="1" customHeight="1">
      <c r="A73" s="103" t="s">
        <v>788</v>
      </c>
      <c r="B73" s="104">
        <v>230</v>
      </c>
      <c r="C73" s="109" t="s">
        <v>385</v>
      </c>
      <c r="D73" s="110" t="s">
        <v>386</v>
      </c>
      <c r="E73" s="306">
        <v>0</v>
      </c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217"/>
      <c r="Q73" s="217"/>
      <c r="R73" s="217">
        <f t="shared" si="7"/>
        <v>0</v>
      </c>
    </row>
    <row r="74" spans="1:18" ht="69" hidden="1" customHeight="1">
      <c r="A74" s="80" t="s">
        <v>789</v>
      </c>
      <c r="B74" s="81">
        <v>100</v>
      </c>
      <c r="C74" s="86" t="s">
        <v>385</v>
      </c>
      <c r="D74" s="87" t="s">
        <v>386</v>
      </c>
      <c r="E74" s="301">
        <v>0</v>
      </c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>
        <f t="shared" si="7"/>
        <v>0</v>
      </c>
    </row>
    <row r="75" spans="1:18" ht="59.45" hidden="1" customHeight="1">
      <c r="A75" s="103" t="s">
        <v>790</v>
      </c>
      <c r="B75" s="104">
        <v>230</v>
      </c>
      <c r="C75" s="109" t="s">
        <v>387</v>
      </c>
      <c r="D75" s="110" t="s">
        <v>388</v>
      </c>
      <c r="E75" s="306">
        <v>0</v>
      </c>
      <c r="F75" s="217"/>
      <c r="G75" s="217"/>
      <c r="H75" s="217"/>
      <c r="I75" s="217"/>
      <c r="J75" s="217"/>
      <c r="K75" s="217"/>
      <c r="L75" s="217"/>
      <c r="M75" s="217"/>
      <c r="N75" s="217"/>
      <c r="O75" s="217"/>
      <c r="P75" s="217"/>
      <c r="Q75" s="217"/>
      <c r="R75" s="217">
        <f t="shared" si="7"/>
        <v>0</v>
      </c>
    </row>
    <row r="76" spans="1:18" ht="59.45" hidden="1" customHeight="1">
      <c r="A76" s="80" t="s">
        <v>791</v>
      </c>
      <c r="B76" s="81">
        <v>100</v>
      </c>
      <c r="C76" s="86" t="s">
        <v>387</v>
      </c>
      <c r="D76" s="87" t="s">
        <v>388</v>
      </c>
      <c r="E76" s="301">
        <v>0</v>
      </c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>
        <f t="shared" si="7"/>
        <v>0</v>
      </c>
    </row>
    <row r="77" spans="1:18" ht="59.45" hidden="1" customHeight="1">
      <c r="A77" s="103" t="s">
        <v>792</v>
      </c>
      <c r="B77" s="104">
        <v>230</v>
      </c>
      <c r="C77" s="109" t="s">
        <v>389</v>
      </c>
      <c r="D77" s="110" t="s">
        <v>390</v>
      </c>
      <c r="E77" s="306">
        <v>0</v>
      </c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>
        <f t="shared" si="7"/>
        <v>0</v>
      </c>
    </row>
    <row r="78" spans="1:18" ht="59.45" hidden="1" customHeight="1">
      <c r="A78" s="80" t="s">
        <v>793</v>
      </c>
      <c r="B78" s="81">
        <v>100</v>
      </c>
      <c r="C78" s="86" t="s">
        <v>389</v>
      </c>
      <c r="D78" s="87" t="s">
        <v>390</v>
      </c>
      <c r="E78" s="301">
        <v>0</v>
      </c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>
        <f t="shared" si="7"/>
        <v>0</v>
      </c>
    </row>
    <row r="79" spans="1:18" ht="59.45" hidden="1" customHeight="1">
      <c r="A79" s="103" t="s">
        <v>794</v>
      </c>
      <c r="B79" s="104">
        <v>230</v>
      </c>
      <c r="C79" s="109" t="s">
        <v>391</v>
      </c>
      <c r="D79" s="110" t="s">
        <v>392</v>
      </c>
      <c r="E79" s="306">
        <v>0</v>
      </c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>
        <f t="shared" si="7"/>
        <v>0</v>
      </c>
    </row>
    <row r="80" spans="1:18" ht="59.45" hidden="1" customHeight="1">
      <c r="A80" s="80" t="s">
        <v>795</v>
      </c>
      <c r="B80" s="81">
        <v>100</v>
      </c>
      <c r="C80" s="86" t="s">
        <v>391</v>
      </c>
      <c r="D80" s="87" t="s">
        <v>392</v>
      </c>
      <c r="E80" s="301">
        <v>0</v>
      </c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>
        <f t="shared" si="7"/>
        <v>0</v>
      </c>
    </row>
    <row r="81" spans="1:18" ht="59.45" hidden="1" customHeight="1">
      <c r="A81" s="103" t="s">
        <v>796</v>
      </c>
      <c r="B81" s="104">
        <v>230</v>
      </c>
      <c r="C81" s="109" t="s">
        <v>393</v>
      </c>
      <c r="D81" s="110" t="s">
        <v>394</v>
      </c>
      <c r="E81" s="306">
        <v>0</v>
      </c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>
        <f t="shared" si="7"/>
        <v>0</v>
      </c>
    </row>
    <row r="82" spans="1:18" ht="59.45" hidden="1" customHeight="1">
      <c r="A82" s="80" t="s">
        <v>797</v>
      </c>
      <c r="B82" s="81">
        <v>100</v>
      </c>
      <c r="C82" s="86" t="s">
        <v>393</v>
      </c>
      <c r="D82" s="87" t="s">
        <v>394</v>
      </c>
      <c r="E82" s="301">
        <v>0</v>
      </c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>
        <f t="shared" si="7"/>
        <v>0</v>
      </c>
    </row>
    <row r="83" spans="1:18" ht="59.45" hidden="1" customHeight="1">
      <c r="A83" s="103" t="s">
        <v>798</v>
      </c>
      <c r="B83" s="104">
        <v>230</v>
      </c>
      <c r="C83" s="109" t="s">
        <v>395</v>
      </c>
      <c r="D83" s="110" t="s">
        <v>396</v>
      </c>
      <c r="E83" s="306">
        <v>0</v>
      </c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>
        <f t="shared" si="7"/>
        <v>0</v>
      </c>
    </row>
    <row r="84" spans="1:18" ht="59.45" hidden="1" customHeight="1">
      <c r="A84" s="80" t="s">
        <v>799</v>
      </c>
      <c r="B84" s="81">
        <v>100</v>
      </c>
      <c r="C84" s="86" t="s">
        <v>395</v>
      </c>
      <c r="D84" s="87" t="s">
        <v>396</v>
      </c>
      <c r="E84" s="301">
        <v>0</v>
      </c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>
        <f t="shared" ref="R84:R147" si="8">SUM(F84:Q84)</f>
        <v>0</v>
      </c>
    </row>
    <row r="85" spans="1:18" ht="179.45" customHeight="1">
      <c r="A85" s="103" t="s">
        <v>91</v>
      </c>
      <c r="B85" s="104">
        <v>230</v>
      </c>
      <c r="C85" s="109" t="s">
        <v>89</v>
      </c>
      <c r="D85" s="110" t="s">
        <v>90</v>
      </c>
      <c r="E85" s="306">
        <v>1640000</v>
      </c>
      <c r="F85" s="217"/>
      <c r="G85" s="217">
        <f>+E85</f>
        <v>1640000</v>
      </c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>
        <f t="shared" si="8"/>
        <v>1640000</v>
      </c>
    </row>
    <row r="86" spans="1:18" ht="172.15" hidden="1" customHeight="1">
      <c r="A86" s="80" t="s">
        <v>800</v>
      </c>
      <c r="B86" s="81">
        <v>100</v>
      </c>
      <c r="C86" s="86" t="s">
        <v>89</v>
      </c>
      <c r="D86" s="87" t="s">
        <v>90</v>
      </c>
      <c r="E86" s="301">
        <v>0</v>
      </c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>
        <f t="shared" si="8"/>
        <v>0</v>
      </c>
    </row>
    <row r="87" spans="1:18" ht="107.45" hidden="1" customHeight="1">
      <c r="A87" s="103" t="s">
        <v>801</v>
      </c>
      <c r="B87" s="104">
        <v>230</v>
      </c>
      <c r="C87" s="109" t="s">
        <v>398</v>
      </c>
      <c r="D87" s="110" t="s">
        <v>399</v>
      </c>
      <c r="E87" s="306">
        <v>0</v>
      </c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>
        <f t="shared" si="8"/>
        <v>0</v>
      </c>
    </row>
    <row r="88" spans="1:18" ht="107.45" hidden="1" customHeight="1">
      <c r="A88" s="80" t="s">
        <v>802</v>
      </c>
      <c r="B88" s="81">
        <v>100</v>
      </c>
      <c r="C88" s="86" t="s">
        <v>398</v>
      </c>
      <c r="D88" s="87" t="s">
        <v>399</v>
      </c>
      <c r="E88" s="301">
        <v>0</v>
      </c>
      <c r="F88" s="218"/>
      <c r="G88" s="218"/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>
        <f t="shared" si="8"/>
        <v>0</v>
      </c>
    </row>
    <row r="89" spans="1:18" ht="84.6" hidden="1" customHeight="1">
      <c r="A89" s="103" t="s">
        <v>803</v>
      </c>
      <c r="B89" s="104">
        <v>230</v>
      </c>
      <c r="C89" s="109" t="s">
        <v>401</v>
      </c>
      <c r="D89" s="110" t="s">
        <v>402</v>
      </c>
      <c r="E89" s="306">
        <v>0</v>
      </c>
      <c r="F89" s="217"/>
      <c r="G89" s="217"/>
      <c r="H89" s="217"/>
      <c r="I89" s="217"/>
      <c r="J89" s="217"/>
      <c r="K89" s="217"/>
      <c r="L89" s="217"/>
      <c r="M89" s="217"/>
      <c r="N89" s="217"/>
      <c r="O89" s="217"/>
      <c r="P89" s="217"/>
      <c r="Q89" s="217"/>
      <c r="R89" s="217">
        <f t="shared" si="8"/>
        <v>0</v>
      </c>
    </row>
    <row r="90" spans="1:18" ht="84.6" hidden="1" customHeight="1">
      <c r="A90" s="80" t="s">
        <v>804</v>
      </c>
      <c r="B90" s="81">
        <v>100</v>
      </c>
      <c r="C90" s="86" t="s">
        <v>401</v>
      </c>
      <c r="D90" s="87" t="s">
        <v>402</v>
      </c>
      <c r="E90" s="301">
        <v>0</v>
      </c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>
        <f t="shared" si="8"/>
        <v>0</v>
      </c>
    </row>
    <row r="91" spans="1:18" ht="84.6" hidden="1" customHeight="1">
      <c r="A91" s="103" t="s">
        <v>805</v>
      </c>
      <c r="B91" s="104">
        <v>230</v>
      </c>
      <c r="C91" s="109" t="s">
        <v>403</v>
      </c>
      <c r="D91" s="110" t="s">
        <v>404</v>
      </c>
      <c r="E91" s="306">
        <v>0</v>
      </c>
      <c r="F91" s="217"/>
      <c r="G91" s="217"/>
      <c r="H91" s="217"/>
      <c r="I91" s="217"/>
      <c r="J91" s="217"/>
      <c r="K91" s="217"/>
      <c r="L91" s="217"/>
      <c r="M91" s="217"/>
      <c r="N91" s="217"/>
      <c r="O91" s="217"/>
      <c r="P91" s="217"/>
      <c r="Q91" s="217"/>
      <c r="R91" s="217">
        <f t="shared" si="8"/>
        <v>0</v>
      </c>
    </row>
    <row r="92" spans="1:18" ht="84.6" hidden="1" customHeight="1">
      <c r="A92" s="80" t="s">
        <v>806</v>
      </c>
      <c r="B92" s="81">
        <v>100</v>
      </c>
      <c r="C92" s="86" t="s">
        <v>403</v>
      </c>
      <c r="D92" s="87" t="s">
        <v>404</v>
      </c>
      <c r="E92" s="301">
        <v>0</v>
      </c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>
        <f t="shared" si="8"/>
        <v>0</v>
      </c>
    </row>
    <row r="93" spans="1:18" ht="84.6" hidden="1" customHeight="1">
      <c r="A93" s="103" t="s">
        <v>807</v>
      </c>
      <c r="B93" s="104">
        <v>230</v>
      </c>
      <c r="C93" s="109" t="s">
        <v>405</v>
      </c>
      <c r="D93" s="110" t="s">
        <v>406</v>
      </c>
      <c r="E93" s="306">
        <v>0</v>
      </c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>
        <f t="shared" si="8"/>
        <v>0</v>
      </c>
    </row>
    <row r="94" spans="1:18" ht="84.6" hidden="1" customHeight="1">
      <c r="A94" s="80" t="s">
        <v>808</v>
      </c>
      <c r="B94" s="81">
        <v>100</v>
      </c>
      <c r="C94" s="86" t="s">
        <v>405</v>
      </c>
      <c r="D94" s="87" t="s">
        <v>406</v>
      </c>
      <c r="E94" s="301">
        <v>0</v>
      </c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>
        <f t="shared" si="8"/>
        <v>0</v>
      </c>
    </row>
    <row r="95" spans="1:18" ht="84.6" hidden="1" customHeight="1">
      <c r="A95" s="80" t="s">
        <v>809</v>
      </c>
      <c r="B95" s="81">
        <v>100</v>
      </c>
      <c r="C95" s="86" t="s">
        <v>407</v>
      </c>
      <c r="D95" s="87" t="s">
        <v>408</v>
      </c>
      <c r="E95" s="301">
        <v>0</v>
      </c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>
        <f t="shared" si="8"/>
        <v>0</v>
      </c>
    </row>
    <row r="96" spans="1:18" ht="84.6" hidden="1" customHeight="1">
      <c r="A96" s="103" t="s">
        <v>810</v>
      </c>
      <c r="B96" s="104">
        <v>230</v>
      </c>
      <c r="C96" s="109" t="s">
        <v>407</v>
      </c>
      <c r="D96" s="110" t="s">
        <v>408</v>
      </c>
      <c r="E96" s="306">
        <v>0</v>
      </c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>
        <f t="shared" si="8"/>
        <v>0</v>
      </c>
    </row>
    <row r="97" spans="1:19" ht="84.6" hidden="1" customHeight="1">
      <c r="A97" s="80" t="s">
        <v>811</v>
      </c>
      <c r="B97" s="81">
        <v>100</v>
      </c>
      <c r="C97" s="86" t="s">
        <v>410</v>
      </c>
      <c r="D97" s="87" t="s">
        <v>411</v>
      </c>
      <c r="E97" s="301">
        <v>0</v>
      </c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218"/>
      <c r="R97" s="218">
        <f t="shared" si="8"/>
        <v>0</v>
      </c>
    </row>
    <row r="98" spans="1:19" ht="69.599999999999994" hidden="1" customHeight="1">
      <c r="A98" s="103" t="s">
        <v>812</v>
      </c>
      <c r="B98" s="104">
        <v>230</v>
      </c>
      <c r="C98" s="109" t="s">
        <v>410</v>
      </c>
      <c r="D98" s="110" t="s">
        <v>411</v>
      </c>
      <c r="E98" s="306">
        <v>0</v>
      </c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>
        <f t="shared" si="8"/>
        <v>0</v>
      </c>
    </row>
    <row r="99" spans="1:19" ht="69.599999999999994" hidden="1" customHeight="1">
      <c r="A99" s="103" t="s">
        <v>813</v>
      </c>
      <c r="B99" s="104">
        <v>230</v>
      </c>
      <c r="C99" s="109" t="s">
        <v>412</v>
      </c>
      <c r="D99" s="110" t="s">
        <v>413</v>
      </c>
      <c r="E99" s="306">
        <v>0</v>
      </c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>
        <f t="shared" si="8"/>
        <v>0</v>
      </c>
    </row>
    <row r="100" spans="1:19" ht="69.599999999999994" hidden="1" customHeight="1">
      <c r="A100" s="80" t="s">
        <v>814</v>
      </c>
      <c r="B100" s="81">
        <v>100</v>
      </c>
      <c r="C100" s="86" t="s">
        <v>412</v>
      </c>
      <c r="D100" s="87" t="s">
        <v>413</v>
      </c>
      <c r="E100" s="301">
        <v>0</v>
      </c>
      <c r="F100" s="218"/>
      <c r="G100" s="218"/>
      <c r="H100" s="218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>
        <f t="shared" si="8"/>
        <v>0</v>
      </c>
    </row>
    <row r="101" spans="1:19" ht="69.599999999999994" customHeight="1">
      <c r="A101" s="80" t="s">
        <v>94</v>
      </c>
      <c r="B101" s="81">
        <v>100</v>
      </c>
      <c r="C101" s="86" t="s">
        <v>92</v>
      </c>
      <c r="D101" s="87" t="s">
        <v>93</v>
      </c>
      <c r="E101" s="301">
        <v>150000</v>
      </c>
      <c r="F101" s="218">
        <v>12500</v>
      </c>
      <c r="G101" s="218">
        <v>12500</v>
      </c>
      <c r="H101" s="218">
        <f t="shared" ref="H101:P101" si="9">+G101</f>
        <v>12500</v>
      </c>
      <c r="I101" s="218">
        <f t="shared" si="9"/>
        <v>12500</v>
      </c>
      <c r="J101" s="218">
        <f t="shared" si="9"/>
        <v>12500</v>
      </c>
      <c r="K101" s="218">
        <f t="shared" si="9"/>
        <v>12500</v>
      </c>
      <c r="L101" s="218">
        <f t="shared" si="9"/>
        <v>12500</v>
      </c>
      <c r="M101" s="218">
        <f t="shared" si="9"/>
        <v>12500</v>
      </c>
      <c r="N101" s="218">
        <f t="shared" si="9"/>
        <v>12500</v>
      </c>
      <c r="O101" s="218">
        <f t="shared" si="9"/>
        <v>12500</v>
      </c>
      <c r="P101" s="218">
        <f t="shared" si="9"/>
        <v>12500</v>
      </c>
      <c r="Q101" s="218">
        <v>12500</v>
      </c>
      <c r="R101" s="218">
        <f t="shared" si="8"/>
        <v>150000</v>
      </c>
    </row>
    <row r="102" spans="1:19" ht="69.599999999999994" customHeight="1">
      <c r="A102" s="80" t="s">
        <v>97</v>
      </c>
      <c r="B102" s="81">
        <v>100</v>
      </c>
      <c r="C102" s="86" t="s">
        <v>95</v>
      </c>
      <c r="D102" s="87" t="s">
        <v>96</v>
      </c>
      <c r="E102" s="301">
        <v>560000</v>
      </c>
      <c r="F102" s="218">
        <f>+E102/12</f>
        <v>46666.666666666664</v>
      </c>
      <c r="G102" s="218">
        <f>+F102</f>
        <v>46666.666666666664</v>
      </c>
      <c r="H102" s="218">
        <f>+G102</f>
        <v>46666.666666666664</v>
      </c>
      <c r="I102" s="218">
        <f>+H102</f>
        <v>46666.666666666664</v>
      </c>
      <c r="J102" s="218">
        <f>+H102</f>
        <v>46666.666666666664</v>
      </c>
      <c r="K102" s="218">
        <f t="shared" ref="K102:Q102" si="10">+J102</f>
        <v>46666.666666666664</v>
      </c>
      <c r="L102" s="218">
        <f t="shared" si="10"/>
        <v>46666.666666666664</v>
      </c>
      <c r="M102" s="218">
        <f t="shared" si="10"/>
        <v>46666.666666666664</v>
      </c>
      <c r="N102" s="218">
        <f t="shared" si="10"/>
        <v>46666.666666666664</v>
      </c>
      <c r="O102" s="218">
        <f t="shared" si="10"/>
        <v>46666.666666666664</v>
      </c>
      <c r="P102" s="218">
        <f t="shared" si="10"/>
        <v>46666.666666666664</v>
      </c>
      <c r="Q102" s="218">
        <f t="shared" si="10"/>
        <v>46666.666666666664</v>
      </c>
      <c r="R102" s="218">
        <f t="shared" si="8"/>
        <v>560000.00000000012</v>
      </c>
      <c r="S102" s="252"/>
    </row>
    <row r="103" spans="1:19" ht="69.599999999999994" hidden="1" customHeight="1">
      <c r="A103" s="103" t="s">
        <v>815</v>
      </c>
      <c r="B103" s="104">
        <v>230</v>
      </c>
      <c r="C103" s="109" t="s">
        <v>95</v>
      </c>
      <c r="D103" s="110" t="s">
        <v>96</v>
      </c>
      <c r="E103" s="306">
        <v>0</v>
      </c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>
        <f t="shared" si="8"/>
        <v>0</v>
      </c>
    </row>
    <row r="104" spans="1:19" ht="69.599999999999994" hidden="1" customHeight="1">
      <c r="A104" s="103" t="s">
        <v>816</v>
      </c>
      <c r="B104" s="104">
        <v>230</v>
      </c>
      <c r="C104" s="109" t="s">
        <v>416</v>
      </c>
      <c r="D104" s="110" t="s">
        <v>417</v>
      </c>
      <c r="E104" s="306">
        <v>0</v>
      </c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>
        <f t="shared" si="8"/>
        <v>0</v>
      </c>
    </row>
    <row r="105" spans="1:19" ht="69.599999999999994" hidden="1" customHeight="1">
      <c r="A105" s="80" t="s">
        <v>817</v>
      </c>
      <c r="B105" s="81">
        <v>100</v>
      </c>
      <c r="C105" s="86" t="s">
        <v>416</v>
      </c>
      <c r="D105" s="87" t="s">
        <v>417</v>
      </c>
      <c r="E105" s="301">
        <v>0</v>
      </c>
      <c r="F105" s="218"/>
      <c r="G105" s="218"/>
      <c r="H105" s="218"/>
      <c r="I105" s="218"/>
      <c r="J105" s="218"/>
      <c r="K105" s="218"/>
      <c r="L105" s="218"/>
      <c r="M105" s="218"/>
      <c r="N105" s="218"/>
      <c r="O105" s="218"/>
      <c r="P105" s="218"/>
      <c r="Q105" s="218"/>
      <c r="R105" s="218">
        <f t="shared" si="8"/>
        <v>0</v>
      </c>
    </row>
    <row r="106" spans="1:19" ht="69.599999999999994" hidden="1" customHeight="1">
      <c r="A106" s="103" t="s">
        <v>818</v>
      </c>
      <c r="B106" s="104">
        <v>230</v>
      </c>
      <c r="C106" s="109" t="s">
        <v>420</v>
      </c>
      <c r="D106" s="110" t="s">
        <v>421</v>
      </c>
      <c r="E106" s="306">
        <v>0</v>
      </c>
      <c r="F106" s="217"/>
      <c r="G106" s="217"/>
      <c r="H106" s="217"/>
      <c r="I106" s="217"/>
      <c r="J106" s="217"/>
      <c r="K106" s="217"/>
      <c r="L106" s="217"/>
      <c r="M106" s="217"/>
      <c r="N106" s="217"/>
      <c r="O106" s="217"/>
      <c r="P106" s="217"/>
      <c r="Q106" s="217"/>
      <c r="R106" s="217">
        <f t="shared" si="8"/>
        <v>0</v>
      </c>
    </row>
    <row r="107" spans="1:19" ht="69.599999999999994" hidden="1" customHeight="1">
      <c r="A107" s="80" t="s">
        <v>819</v>
      </c>
      <c r="B107" s="81">
        <v>100</v>
      </c>
      <c r="C107" s="86" t="s">
        <v>420</v>
      </c>
      <c r="D107" s="87" t="s">
        <v>421</v>
      </c>
      <c r="E107" s="301">
        <v>0</v>
      </c>
      <c r="F107" s="218"/>
      <c r="G107" s="218"/>
      <c r="H107" s="218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>
        <f t="shared" si="8"/>
        <v>0</v>
      </c>
    </row>
    <row r="108" spans="1:19" ht="69.599999999999994" hidden="1" customHeight="1">
      <c r="A108" s="103" t="s">
        <v>820</v>
      </c>
      <c r="B108" s="104">
        <v>230</v>
      </c>
      <c r="C108" s="109" t="s">
        <v>422</v>
      </c>
      <c r="D108" s="110" t="s">
        <v>423</v>
      </c>
      <c r="E108" s="306">
        <v>0</v>
      </c>
      <c r="F108" s="217"/>
      <c r="G108" s="217">
        <f>+E108</f>
        <v>0</v>
      </c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>
        <f t="shared" si="8"/>
        <v>0</v>
      </c>
    </row>
    <row r="109" spans="1:19" ht="69.599999999999994" hidden="1" customHeight="1">
      <c r="A109" s="80" t="s">
        <v>821</v>
      </c>
      <c r="B109" s="81">
        <v>100</v>
      </c>
      <c r="C109" s="86" t="s">
        <v>422</v>
      </c>
      <c r="D109" s="87" t="s">
        <v>423</v>
      </c>
      <c r="E109" s="301">
        <v>0</v>
      </c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  <c r="Q109" s="218"/>
      <c r="R109" s="218">
        <f t="shared" si="8"/>
        <v>0</v>
      </c>
    </row>
    <row r="110" spans="1:19" ht="69.599999999999994" hidden="1" customHeight="1">
      <c r="A110" s="103" t="s">
        <v>822</v>
      </c>
      <c r="B110" s="104">
        <v>230</v>
      </c>
      <c r="C110" s="109" t="s">
        <v>424</v>
      </c>
      <c r="D110" s="110" t="s">
        <v>425</v>
      </c>
      <c r="E110" s="306">
        <v>0</v>
      </c>
      <c r="F110" s="217"/>
      <c r="G110" s="217"/>
      <c r="H110" s="217"/>
      <c r="I110" s="217"/>
      <c r="J110" s="217"/>
      <c r="K110" s="217"/>
      <c r="L110" s="217"/>
      <c r="M110" s="217"/>
      <c r="N110" s="217"/>
      <c r="O110" s="217"/>
      <c r="P110" s="217"/>
      <c r="Q110" s="217"/>
      <c r="R110" s="217">
        <f t="shared" si="8"/>
        <v>0</v>
      </c>
    </row>
    <row r="111" spans="1:19" ht="69.599999999999994" hidden="1" customHeight="1">
      <c r="A111" s="80" t="s">
        <v>823</v>
      </c>
      <c r="B111" s="81">
        <v>100</v>
      </c>
      <c r="C111" s="86" t="s">
        <v>424</v>
      </c>
      <c r="D111" s="87" t="s">
        <v>425</v>
      </c>
      <c r="E111" s="301">
        <v>0</v>
      </c>
      <c r="F111" s="218"/>
      <c r="G111" s="218"/>
      <c r="H111" s="218"/>
      <c r="I111" s="218"/>
      <c r="J111" s="218"/>
      <c r="K111" s="218"/>
      <c r="L111" s="218"/>
      <c r="M111" s="218"/>
      <c r="N111" s="218"/>
      <c r="O111" s="218"/>
      <c r="P111" s="218"/>
      <c r="Q111" s="218"/>
      <c r="R111" s="218">
        <f t="shared" si="8"/>
        <v>0</v>
      </c>
    </row>
    <row r="112" spans="1:19" ht="69.599999999999994" hidden="1" customHeight="1">
      <c r="A112" s="103" t="s">
        <v>824</v>
      </c>
      <c r="B112" s="104">
        <v>230</v>
      </c>
      <c r="C112" s="109" t="s">
        <v>426</v>
      </c>
      <c r="D112" s="110" t="s">
        <v>427</v>
      </c>
      <c r="E112" s="306">
        <v>0</v>
      </c>
      <c r="F112" s="217"/>
      <c r="G112" s="217"/>
      <c r="H112" s="217"/>
      <c r="I112" s="217"/>
      <c r="J112" s="217"/>
      <c r="K112" s="217"/>
      <c r="L112" s="217"/>
      <c r="M112" s="217"/>
      <c r="N112" s="217"/>
      <c r="O112" s="217"/>
      <c r="P112" s="217"/>
      <c r="Q112" s="217"/>
      <c r="R112" s="217">
        <f t="shared" si="8"/>
        <v>0</v>
      </c>
    </row>
    <row r="113" spans="1:18" ht="69.599999999999994" hidden="1" customHeight="1">
      <c r="A113" s="80" t="s">
        <v>825</v>
      </c>
      <c r="B113" s="81">
        <v>100</v>
      </c>
      <c r="C113" s="86" t="s">
        <v>426</v>
      </c>
      <c r="D113" s="87" t="s">
        <v>427</v>
      </c>
      <c r="E113" s="301">
        <v>0</v>
      </c>
      <c r="F113" s="218"/>
      <c r="G113" s="218"/>
      <c r="H113" s="218"/>
      <c r="I113" s="218"/>
      <c r="J113" s="218"/>
      <c r="K113" s="218"/>
      <c r="L113" s="218"/>
      <c r="M113" s="218"/>
      <c r="N113" s="218"/>
      <c r="O113" s="218"/>
      <c r="P113" s="218"/>
      <c r="Q113" s="218"/>
      <c r="R113" s="218">
        <f t="shared" si="8"/>
        <v>0</v>
      </c>
    </row>
    <row r="114" spans="1:18" ht="69.599999999999994" hidden="1" customHeight="1">
      <c r="A114" s="80" t="s">
        <v>826</v>
      </c>
      <c r="B114" s="81" t="s">
        <v>428</v>
      </c>
      <c r="C114" s="93" t="s">
        <v>98</v>
      </c>
      <c r="D114" s="94" t="s">
        <v>99</v>
      </c>
      <c r="E114" s="301">
        <v>0</v>
      </c>
      <c r="F114" s="218"/>
      <c r="G114" s="218"/>
      <c r="H114" s="218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>
        <f t="shared" si="8"/>
        <v>0</v>
      </c>
    </row>
    <row r="115" spans="1:18" ht="69.599999999999994" customHeight="1">
      <c r="A115" s="103" t="s">
        <v>100</v>
      </c>
      <c r="B115" s="104">
        <v>230</v>
      </c>
      <c r="C115" s="116" t="s">
        <v>98</v>
      </c>
      <c r="D115" s="117" t="s">
        <v>99</v>
      </c>
      <c r="E115" s="306">
        <v>1350000</v>
      </c>
      <c r="F115" s="217"/>
      <c r="G115" s="217">
        <f>+E115</f>
        <v>1350000</v>
      </c>
      <c r="H115" s="217"/>
      <c r="I115" s="217"/>
      <c r="J115" s="217"/>
      <c r="K115" s="217"/>
      <c r="L115" s="217"/>
      <c r="M115" s="217"/>
      <c r="N115" s="217"/>
      <c r="O115" s="217"/>
      <c r="P115" s="217"/>
      <c r="Q115" s="217"/>
      <c r="R115" s="217">
        <f t="shared" si="8"/>
        <v>1350000</v>
      </c>
    </row>
    <row r="116" spans="1:18" ht="69.599999999999994" hidden="1" customHeight="1">
      <c r="A116" s="80" t="s">
        <v>827</v>
      </c>
      <c r="B116" s="81" t="s">
        <v>428</v>
      </c>
      <c r="C116" s="93" t="s">
        <v>101</v>
      </c>
      <c r="D116" s="94" t="s">
        <v>102</v>
      </c>
      <c r="E116" s="301">
        <v>0</v>
      </c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>
        <f t="shared" si="8"/>
        <v>0</v>
      </c>
    </row>
    <row r="117" spans="1:18" ht="69.599999999999994" customHeight="1">
      <c r="A117" s="103" t="s">
        <v>103</v>
      </c>
      <c r="B117" s="104">
        <v>230</v>
      </c>
      <c r="C117" s="116" t="s">
        <v>101</v>
      </c>
      <c r="D117" s="117" t="s">
        <v>102</v>
      </c>
      <c r="E117" s="306">
        <v>441000</v>
      </c>
      <c r="F117" s="217"/>
      <c r="G117" s="217">
        <f>+E117</f>
        <v>441000</v>
      </c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>
        <f t="shared" si="8"/>
        <v>441000</v>
      </c>
    </row>
    <row r="118" spans="1:18" ht="69.599999999999994" hidden="1" customHeight="1">
      <c r="A118" s="80" t="s">
        <v>828</v>
      </c>
      <c r="B118" s="81" t="s">
        <v>428</v>
      </c>
      <c r="C118" s="93" t="s">
        <v>104</v>
      </c>
      <c r="D118" s="94" t="s">
        <v>105</v>
      </c>
      <c r="E118" s="301">
        <v>0</v>
      </c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>
        <f t="shared" si="8"/>
        <v>0</v>
      </c>
    </row>
    <row r="119" spans="1:18" ht="69.599999999999994" customHeight="1">
      <c r="A119" s="103" t="s">
        <v>106</v>
      </c>
      <c r="B119" s="104">
        <v>230</v>
      </c>
      <c r="C119" s="116" t="s">
        <v>104</v>
      </c>
      <c r="D119" s="117" t="s">
        <v>105</v>
      </c>
      <c r="E119" s="306">
        <v>250000</v>
      </c>
      <c r="F119" s="217"/>
      <c r="G119" s="217">
        <f>+E119</f>
        <v>250000</v>
      </c>
      <c r="H119" s="217"/>
      <c r="I119" s="217"/>
      <c r="J119" s="217"/>
      <c r="K119" s="217"/>
      <c r="L119" s="217"/>
      <c r="M119" s="217"/>
      <c r="N119" s="217"/>
      <c r="O119" s="217"/>
      <c r="P119" s="217"/>
      <c r="Q119" s="217"/>
      <c r="R119" s="217">
        <f t="shared" si="8"/>
        <v>250000</v>
      </c>
    </row>
    <row r="120" spans="1:18" ht="69.599999999999994" hidden="1" customHeight="1">
      <c r="A120" s="80" t="s">
        <v>829</v>
      </c>
      <c r="B120" s="81">
        <v>100</v>
      </c>
      <c r="C120" s="93" t="s">
        <v>430</v>
      </c>
      <c r="D120" s="94" t="s">
        <v>431</v>
      </c>
      <c r="E120" s="301">
        <v>0</v>
      </c>
      <c r="F120" s="218"/>
      <c r="G120" s="218"/>
      <c r="H120" s="218"/>
      <c r="I120" s="218"/>
      <c r="J120" s="218"/>
      <c r="K120" s="218"/>
      <c r="L120" s="218"/>
      <c r="M120" s="218"/>
      <c r="N120" s="218"/>
      <c r="O120" s="218"/>
      <c r="P120" s="218"/>
      <c r="Q120" s="218"/>
      <c r="R120" s="218">
        <f t="shared" si="8"/>
        <v>0</v>
      </c>
    </row>
    <row r="121" spans="1:18" ht="69.599999999999994" hidden="1" customHeight="1">
      <c r="A121" s="103" t="s">
        <v>830</v>
      </c>
      <c r="B121" s="104">
        <v>230</v>
      </c>
      <c r="C121" s="116" t="s">
        <v>430</v>
      </c>
      <c r="D121" s="117" t="s">
        <v>431</v>
      </c>
      <c r="E121" s="306">
        <v>0</v>
      </c>
      <c r="F121" s="217"/>
      <c r="G121" s="217"/>
      <c r="H121" s="217"/>
      <c r="I121" s="217"/>
      <c r="J121" s="217"/>
      <c r="K121" s="217"/>
      <c r="L121" s="217"/>
      <c r="M121" s="217"/>
      <c r="N121" s="217"/>
      <c r="O121" s="217"/>
      <c r="P121" s="217"/>
      <c r="Q121" s="217"/>
      <c r="R121" s="217">
        <f t="shared" si="8"/>
        <v>0</v>
      </c>
    </row>
    <row r="122" spans="1:18" ht="69.599999999999994" hidden="1" customHeight="1">
      <c r="A122" s="80" t="s">
        <v>831</v>
      </c>
      <c r="B122" s="81" t="s">
        <v>428</v>
      </c>
      <c r="C122" s="95" t="s">
        <v>107</v>
      </c>
      <c r="D122" s="94" t="s">
        <v>108</v>
      </c>
      <c r="E122" s="301">
        <v>0</v>
      </c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>
        <f t="shared" si="8"/>
        <v>0</v>
      </c>
    </row>
    <row r="123" spans="1:18" ht="69.599999999999994" customHeight="1">
      <c r="A123" s="103" t="s">
        <v>109</v>
      </c>
      <c r="B123" s="104">
        <v>230</v>
      </c>
      <c r="C123" s="118" t="s">
        <v>107</v>
      </c>
      <c r="D123" s="117" t="s">
        <v>108</v>
      </c>
      <c r="E123" s="306">
        <v>900000</v>
      </c>
      <c r="F123" s="217"/>
      <c r="G123" s="217">
        <f>+E123</f>
        <v>900000</v>
      </c>
      <c r="H123" s="217"/>
      <c r="I123" s="217"/>
      <c r="J123" s="217"/>
      <c r="K123" s="217"/>
      <c r="L123" s="217"/>
      <c r="M123" s="217"/>
      <c r="N123" s="217"/>
      <c r="O123" s="217"/>
      <c r="P123" s="217"/>
      <c r="Q123" s="217"/>
      <c r="R123" s="217">
        <f t="shared" si="8"/>
        <v>900000</v>
      </c>
    </row>
    <row r="124" spans="1:18" ht="69.599999999999994" hidden="1" customHeight="1">
      <c r="A124" s="80" t="s">
        <v>832</v>
      </c>
      <c r="B124" s="81" t="s">
        <v>428</v>
      </c>
      <c r="C124" s="96" t="s">
        <v>110</v>
      </c>
      <c r="D124" s="94" t="s">
        <v>111</v>
      </c>
      <c r="E124" s="301">
        <v>0</v>
      </c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  <c r="P124" s="218"/>
      <c r="Q124" s="218"/>
      <c r="R124" s="218">
        <f t="shared" si="8"/>
        <v>0</v>
      </c>
    </row>
    <row r="125" spans="1:18" ht="69.599999999999994" customHeight="1">
      <c r="A125" s="103" t="s">
        <v>112</v>
      </c>
      <c r="B125" s="104">
        <v>230</v>
      </c>
      <c r="C125" s="119" t="s">
        <v>110</v>
      </c>
      <c r="D125" s="117" t="s">
        <v>111</v>
      </c>
      <c r="E125" s="306">
        <v>120000</v>
      </c>
      <c r="F125" s="217"/>
      <c r="G125" s="217">
        <f>+E125</f>
        <v>120000</v>
      </c>
      <c r="H125" s="217"/>
      <c r="I125" s="217"/>
      <c r="J125" s="217"/>
      <c r="K125" s="217"/>
      <c r="L125" s="217"/>
      <c r="M125" s="217"/>
      <c r="N125" s="217"/>
      <c r="O125" s="217"/>
      <c r="P125" s="217"/>
      <c r="Q125" s="217"/>
      <c r="R125" s="217">
        <f t="shared" si="8"/>
        <v>120000</v>
      </c>
    </row>
    <row r="126" spans="1:18" ht="69.599999999999994" hidden="1" customHeight="1">
      <c r="A126" s="80" t="s">
        <v>833</v>
      </c>
      <c r="B126" s="97" t="s">
        <v>428</v>
      </c>
      <c r="C126" s="93" t="s">
        <v>113</v>
      </c>
      <c r="D126" s="94" t="s">
        <v>114</v>
      </c>
      <c r="E126" s="301">
        <v>0</v>
      </c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>
        <f t="shared" si="8"/>
        <v>0</v>
      </c>
    </row>
    <row r="127" spans="1:18" ht="69.599999999999994" customHeight="1">
      <c r="A127" s="103" t="s">
        <v>115</v>
      </c>
      <c r="B127" s="120">
        <v>230</v>
      </c>
      <c r="C127" s="116" t="s">
        <v>113</v>
      </c>
      <c r="D127" s="117" t="s">
        <v>114</v>
      </c>
      <c r="E127" s="306">
        <v>20230</v>
      </c>
      <c r="F127" s="217"/>
      <c r="G127" s="217">
        <f>+E127</f>
        <v>20230</v>
      </c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>
        <f t="shared" si="8"/>
        <v>20230</v>
      </c>
    </row>
    <row r="128" spans="1:18" ht="69.599999999999994" hidden="1" customHeight="1">
      <c r="A128" s="80" t="s">
        <v>834</v>
      </c>
      <c r="B128" s="97" t="s">
        <v>428</v>
      </c>
      <c r="C128" s="93" t="s">
        <v>432</v>
      </c>
      <c r="D128" s="94" t="s">
        <v>433</v>
      </c>
      <c r="E128" s="301">
        <v>0</v>
      </c>
      <c r="F128" s="218"/>
      <c r="G128" s="218"/>
      <c r="H128" s="218"/>
      <c r="I128" s="218"/>
      <c r="J128" s="218"/>
      <c r="K128" s="218"/>
      <c r="L128" s="218"/>
      <c r="M128" s="218"/>
      <c r="N128" s="218"/>
      <c r="O128" s="218"/>
      <c r="P128" s="218"/>
      <c r="Q128" s="218"/>
      <c r="R128" s="218">
        <f t="shared" si="8"/>
        <v>0</v>
      </c>
    </row>
    <row r="129" spans="1:18" ht="69.599999999999994" hidden="1" customHeight="1">
      <c r="A129" s="103" t="s">
        <v>835</v>
      </c>
      <c r="B129" s="120">
        <v>230</v>
      </c>
      <c r="C129" s="116" t="s">
        <v>432</v>
      </c>
      <c r="D129" s="117" t="s">
        <v>433</v>
      </c>
      <c r="E129" s="306">
        <v>0</v>
      </c>
      <c r="F129" s="217"/>
      <c r="G129" s="217"/>
      <c r="H129" s="217"/>
      <c r="I129" s="217"/>
      <c r="J129" s="217"/>
      <c r="K129" s="217"/>
      <c r="L129" s="217"/>
      <c r="M129" s="217"/>
      <c r="N129" s="217"/>
      <c r="O129" s="217"/>
      <c r="P129" s="217"/>
      <c r="Q129" s="217"/>
      <c r="R129" s="217">
        <f t="shared" si="8"/>
        <v>0</v>
      </c>
    </row>
    <row r="130" spans="1:18" ht="69.599999999999994" hidden="1" customHeight="1">
      <c r="A130" s="80" t="s">
        <v>836</v>
      </c>
      <c r="B130" s="97" t="s">
        <v>428</v>
      </c>
      <c r="C130" s="93" t="s">
        <v>434</v>
      </c>
      <c r="D130" s="94" t="s">
        <v>435</v>
      </c>
      <c r="E130" s="301">
        <v>0</v>
      </c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>
        <f t="shared" si="8"/>
        <v>0</v>
      </c>
    </row>
    <row r="131" spans="1:18" ht="69.599999999999994" hidden="1" customHeight="1">
      <c r="A131" s="103" t="s">
        <v>837</v>
      </c>
      <c r="B131" s="120">
        <v>230</v>
      </c>
      <c r="C131" s="116" t="s">
        <v>434</v>
      </c>
      <c r="D131" s="117" t="s">
        <v>435</v>
      </c>
      <c r="E131" s="306">
        <v>0</v>
      </c>
      <c r="F131" s="217"/>
      <c r="G131" s="217"/>
      <c r="H131" s="217"/>
      <c r="I131" s="217"/>
      <c r="J131" s="217"/>
      <c r="K131" s="217"/>
      <c r="L131" s="217"/>
      <c r="M131" s="217"/>
      <c r="N131" s="217"/>
      <c r="O131" s="217"/>
      <c r="P131" s="217"/>
      <c r="Q131" s="217"/>
      <c r="R131" s="217">
        <f t="shared" si="8"/>
        <v>0</v>
      </c>
    </row>
    <row r="132" spans="1:18" ht="69.599999999999994" hidden="1" customHeight="1">
      <c r="A132" s="80" t="s">
        <v>838</v>
      </c>
      <c r="B132" s="97" t="s">
        <v>428</v>
      </c>
      <c r="C132" s="93" t="s">
        <v>436</v>
      </c>
      <c r="D132" s="94" t="s">
        <v>437</v>
      </c>
      <c r="E132" s="301">
        <v>0</v>
      </c>
      <c r="F132" s="218"/>
      <c r="G132" s="218"/>
      <c r="H132" s="218"/>
      <c r="I132" s="218"/>
      <c r="J132" s="218"/>
      <c r="K132" s="218"/>
      <c r="L132" s="218"/>
      <c r="M132" s="218"/>
      <c r="N132" s="218"/>
      <c r="O132" s="218"/>
      <c r="P132" s="218"/>
      <c r="Q132" s="218"/>
      <c r="R132" s="218">
        <f t="shared" si="8"/>
        <v>0</v>
      </c>
    </row>
    <row r="133" spans="1:18" ht="69.599999999999994" hidden="1" customHeight="1">
      <c r="A133" s="103" t="s">
        <v>839</v>
      </c>
      <c r="B133" s="120">
        <v>230</v>
      </c>
      <c r="C133" s="116" t="s">
        <v>436</v>
      </c>
      <c r="D133" s="117" t="s">
        <v>437</v>
      </c>
      <c r="E133" s="306">
        <v>0</v>
      </c>
      <c r="F133" s="217"/>
      <c r="G133" s="217"/>
      <c r="H133" s="217"/>
      <c r="I133" s="217"/>
      <c r="J133" s="217"/>
      <c r="K133" s="217"/>
      <c r="L133" s="217"/>
      <c r="M133" s="217"/>
      <c r="N133" s="217"/>
      <c r="O133" s="217"/>
      <c r="P133" s="217"/>
      <c r="Q133" s="217"/>
      <c r="R133" s="217">
        <f t="shared" si="8"/>
        <v>0</v>
      </c>
    </row>
    <row r="134" spans="1:18" ht="69.599999999999994" hidden="1" customHeight="1">
      <c r="A134" s="80" t="s">
        <v>840</v>
      </c>
      <c r="B134" s="97" t="s">
        <v>428</v>
      </c>
      <c r="C134" s="93" t="s">
        <v>438</v>
      </c>
      <c r="D134" s="94" t="s">
        <v>439</v>
      </c>
      <c r="E134" s="301">
        <v>0</v>
      </c>
      <c r="F134" s="218"/>
      <c r="G134" s="218"/>
      <c r="H134" s="218"/>
      <c r="I134" s="218"/>
      <c r="J134" s="218"/>
      <c r="K134" s="218"/>
      <c r="L134" s="218"/>
      <c r="M134" s="218"/>
      <c r="N134" s="218"/>
      <c r="O134" s="218"/>
      <c r="P134" s="218"/>
      <c r="Q134" s="218"/>
      <c r="R134" s="218">
        <f t="shared" si="8"/>
        <v>0</v>
      </c>
    </row>
    <row r="135" spans="1:18" ht="69.599999999999994" hidden="1" customHeight="1">
      <c r="A135" s="103" t="s">
        <v>841</v>
      </c>
      <c r="B135" s="120">
        <v>230</v>
      </c>
      <c r="C135" s="116" t="s">
        <v>438</v>
      </c>
      <c r="D135" s="117" t="s">
        <v>439</v>
      </c>
      <c r="E135" s="306">
        <v>0</v>
      </c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>
        <f t="shared" si="8"/>
        <v>0</v>
      </c>
    </row>
    <row r="136" spans="1:18" ht="69.599999999999994" hidden="1" customHeight="1">
      <c r="A136" s="80" t="s">
        <v>842</v>
      </c>
      <c r="B136" s="97" t="s">
        <v>428</v>
      </c>
      <c r="C136" s="93" t="s">
        <v>440</v>
      </c>
      <c r="D136" s="94" t="s">
        <v>441</v>
      </c>
      <c r="E136" s="301">
        <v>0</v>
      </c>
      <c r="F136" s="218"/>
      <c r="G136" s="218"/>
      <c r="H136" s="218"/>
      <c r="I136" s="218"/>
      <c r="J136" s="218"/>
      <c r="K136" s="218"/>
      <c r="L136" s="218"/>
      <c r="M136" s="218"/>
      <c r="N136" s="218"/>
      <c r="O136" s="218"/>
      <c r="P136" s="218"/>
      <c r="Q136" s="218"/>
      <c r="R136" s="218">
        <f t="shared" si="8"/>
        <v>0</v>
      </c>
    </row>
    <row r="137" spans="1:18" ht="69.599999999999994" hidden="1" customHeight="1">
      <c r="A137" s="103" t="s">
        <v>843</v>
      </c>
      <c r="B137" s="120">
        <v>230</v>
      </c>
      <c r="C137" s="116" t="s">
        <v>440</v>
      </c>
      <c r="D137" s="117" t="s">
        <v>441</v>
      </c>
      <c r="E137" s="306">
        <v>0</v>
      </c>
      <c r="F137" s="217"/>
      <c r="G137" s="217"/>
      <c r="H137" s="217"/>
      <c r="I137" s="217"/>
      <c r="J137" s="217"/>
      <c r="K137" s="217"/>
      <c r="L137" s="217"/>
      <c r="M137" s="217"/>
      <c r="N137" s="217"/>
      <c r="O137" s="217"/>
      <c r="P137" s="217"/>
      <c r="Q137" s="217"/>
      <c r="R137" s="217">
        <f t="shared" si="8"/>
        <v>0</v>
      </c>
    </row>
    <row r="138" spans="1:18" ht="69.599999999999994" hidden="1" customHeight="1">
      <c r="A138" s="80" t="s">
        <v>844</v>
      </c>
      <c r="B138" s="97" t="s">
        <v>428</v>
      </c>
      <c r="C138" s="93" t="s">
        <v>442</v>
      </c>
      <c r="D138" s="94" t="s">
        <v>443</v>
      </c>
      <c r="E138" s="301">
        <v>0</v>
      </c>
      <c r="F138" s="218"/>
      <c r="G138" s="218"/>
      <c r="H138" s="218"/>
      <c r="I138" s="218"/>
      <c r="J138" s="218"/>
      <c r="K138" s="218"/>
      <c r="L138" s="218"/>
      <c r="M138" s="218"/>
      <c r="N138" s="218"/>
      <c r="O138" s="218"/>
      <c r="P138" s="218"/>
      <c r="Q138" s="218"/>
      <c r="R138" s="218">
        <f t="shared" si="8"/>
        <v>0</v>
      </c>
    </row>
    <row r="139" spans="1:18" ht="69.599999999999994" hidden="1" customHeight="1">
      <c r="A139" s="103" t="s">
        <v>845</v>
      </c>
      <c r="B139" s="120">
        <v>230</v>
      </c>
      <c r="C139" s="116" t="s">
        <v>442</v>
      </c>
      <c r="D139" s="117" t="s">
        <v>443</v>
      </c>
      <c r="E139" s="306">
        <v>0</v>
      </c>
      <c r="F139" s="217"/>
      <c r="G139" s="217"/>
      <c r="H139" s="217"/>
      <c r="I139" s="217"/>
      <c r="J139" s="217"/>
      <c r="K139" s="217"/>
      <c r="L139" s="217"/>
      <c r="M139" s="217"/>
      <c r="N139" s="217"/>
      <c r="O139" s="217"/>
      <c r="P139" s="217"/>
      <c r="Q139" s="217"/>
      <c r="R139" s="217">
        <f t="shared" si="8"/>
        <v>0</v>
      </c>
    </row>
    <row r="140" spans="1:18" ht="69.599999999999994" hidden="1" customHeight="1">
      <c r="A140" s="80" t="s">
        <v>846</v>
      </c>
      <c r="B140" s="97" t="s">
        <v>428</v>
      </c>
      <c r="C140" s="93" t="s">
        <v>444</v>
      </c>
      <c r="D140" s="94" t="s">
        <v>445</v>
      </c>
      <c r="E140" s="301">
        <v>0</v>
      </c>
      <c r="F140" s="218"/>
      <c r="G140" s="218"/>
      <c r="H140" s="218"/>
      <c r="I140" s="218"/>
      <c r="J140" s="218"/>
      <c r="K140" s="218"/>
      <c r="L140" s="218"/>
      <c r="M140" s="218"/>
      <c r="N140" s="218"/>
      <c r="O140" s="218"/>
      <c r="P140" s="218"/>
      <c r="Q140" s="218"/>
      <c r="R140" s="218">
        <f t="shared" si="8"/>
        <v>0</v>
      </c>
    </row>
    <row r="141" spans="1:18" ht="69.599999999999994" hidden="1" customHeight="1">
      <c r="A141" s="103" t="s">
        <v>847</v>
      </c>
      <c r="B141" s="120">
        <v>230</v>
      </c>
      <c r="C141" s="116" t="s">
        <v>444</v>
      </c>
      <c r="D141" s="117" t="s">
        <v>445</v>
      </c>
      <c r="E141" s="306">
        <v>0</v>
      </c>
      <c r="F141" s="217"/>
      <c r="G141" s="217"/>
      <c r="H141" s="217"/>
      <c r="I141" s="217"/>
      <c r="J141" s="217"/>
      <c r="K141" s="217"/>
      <c r="L141" s="217"/>
      <c r="M141" s="217"/>
      <c r="N141" s="217"/>
      <c r="O141" s="217"/>
      <c r="P141" s="217"/>
      <c r="Q141" s="217"/>
      <c r="R141" s="217">
        <f t="shared" si="8"/>
        <v>0</v>
      </c>
    </row>
    <row r="142" spans="1:18" ht="69.599999999999994" hidden="1" customHeight="1">
      <c r="A142" s="80" t="s">
        <v>848</v>
      </c>
      <c r="B142" s="97" t="s">
        <v>428</v>
      </c>
      <c r="C142" s="93" t="s">
        <v>446</v>
      </c>
      <c r="D142" s="94" t="s">
        <v>447</v>
      </c>
      <c r="E142" s="301">
        <v>0</v>
      </c>
      <c r="F142" s="218"/>
      <c r="G142" s="218"/>
      <c r="H142" s="218"/>
      <c r="I142" s="218"/>
      <c r="J142" s="218"/>
      <c r="K142" s="218"/>
      <c r="L142" s="218"/>
      <c r="M142" s="218"/>
      <c r="N142" s="218"/>
      <c r="O142" s="218"/>
      <c r="P142" s="218"/>
      <c r="Q142" s="218"/>
      <c r="R142" s="218">
        <f t="shared" si="8"/>
        <v>0</v>
      </c>
    </row>
    <row r="143" spans="1:18" ht="69.599999999999994" hidden="1" customHeight="1">
      <c r="A143" s="103" t="s">
        <v>849</v>
      </c>
      <c r="B143" s="120">
        <v>230</v>
      </c>
      <c r="C143" s="116" t="s">
        <v>446</v>
      </c>
      <c r="D143" s="117" t="s">
        <v>447</v>
      </c>
      <c r="E143" s="306">
        <v>0</v>
      </c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>
        <f t="shared" si="8"/>
        <v>0</v>
      </c>
    </row>
    <row r="144" spans="1:18" ht="69.599999999999994" hidden="1" customHeight="1">
      <c r="A144" s="80" t="s">
        <v>850</v>
      </c>
      <c r="B144" s="97" t="s">
        <v>428</v>
      </c>
      <c r="C144" s="93" t="s">
        <v>116</v>
      </c>
      <c r="D144" s="94" t="s">
        <v>117</v>
      </c>
      <c r="E144" s="301">
        <v>0</v>
      </c>
      <c r="F144" s="218"/>
      <c r="G144" s="218"/>
      <c r="H144" s="218"/>
      <c r="I144" s="218"/>
      <c r="J144" s="218"/>
      <c r="K144" s="218"/>
      <c r="L144" s="218"/>
      <c r="M144" s="218"/>
      <c r="N144" s="218"/>
      <c r="O144" s="218"/>
      <c r="P144" s="218"/>
      <c r="Q144" s="218"/>
      <c r="R144" s="218">
        <f t="shared" si="8"/>
        <v>0</v>
      </c>
    </row>
    <row r="145" spans="1:18" ht="69.599999999999994" customHeight="1">
      <c r="A145" s="103" t="s">
        <v>118</v>
      </c>
      <c r="B145" s="120">
        <v>230</v>
      </c>
      <c r="C145" s="116" t="s">
        <v>116</v>
      </c>
      <c r="D145" s="117" t="s">
        <v>117</v>
      </c>
      <c r="E145" s="306">
        <v>101150</v>
      </c>
      <c r="F145" s="217"/>
      <c r="G145" s="217">
        <f>+E145</f>
        <v>101150</v>
      </c>
      <c r="H145" s="217"/>
      <c r="I145" s="217"/>
      <c r="J145" s="217"/>
      <c r="K145" s="217"/>
      <c r="L145" s="217"/>
      <c r="M145" s="217"/>
      <c r="N145" s="217"/>
      <c r="O145" s="217"/>
      <c r="P145" s="217"/>
      <c r="Q145" s="217"/>
      <c r="R145" s="217">
        <f t="shared" si="8"/>
        <v>101150</v>
      </c>
    </row>
    <row r="146" spans="1:18" ht="69.599999999999994" hidden="1" customHeight="1">
      <c r="A146" s="80" t="s">
        <v>851</v>
      </c>
      <c r="B146" s="97" t="s">
        <v>428</v>
      </c>
      <c r="C146" s="93" t="s">
        <v>448</v>
      </c>
      <c r="D146" s="94" t="s">
        <v>449</v>
      </c>
      <c r="E146" s="301">
        <v>0</v>
      </c>
      <c r="F146" s="218"/>
      <c r="G146" s="218"/>
      <c r="H146" s="218"/>
      <c r="I146" s="218"/>
      <c r="J146" s="218"/>
      <c r="K146" s="218"/>
      <c r="L146" s="218"/>
      <c r="M146" s="218"/>
      <c r="N146" s="218"/>
      <c r="O146" s="218"/>
      <c r="P146" s="218"/>
      <c r="Q146" s="218"/>
      <c r="R146" s="218">
        <f t="shared" si="8"/>
        <v>0</v>
      </c>
    </row>
    <row r="147" spans="1:18" ht="69.599999999999994" hidden="1" customHeight="1">
      <c r="A147" s="103" t="s">
        <v>852</v>
      </c>
      <c r="B147" s="120">
        <v>230</v>
      </c>
      <c r="C147" s="116" t="s">
        <v>448</v>
      </c>
      <c r="D147" s="117" t="s">
        <v>449</v>
      </c>
      <c r="E147" s="306">
        <v>0</v>
      </c>
      <c r="F147" s="217"/>
      <c r="G147" s="217"/>
      <c r="H147" s="217"/>
      <c r="I147" s="217"/>
      <c r="J147" s="217"/>
      <c r="K147" s="217"/>
      <c r="L147" s="217"/>
      <c r="M147" s="217"/>
      <c r="N147" s="217"/>
      <c r="O147" s="217"/>
      <c r="P147" s="217"/>
      <c r="Q147" s="217"/>
      <c r="R147" s="217">
        <f t="shared" si="8"/>
        <v>0</v>
      </c>
    </row>
    <row r="148" spans="1:18" ht="69.599999999999994" hidden="1" customHeight="1">
      <c r="A148" s="80" t="s">
        <v>853</v>
      </c>
      <c r="B148" s="97" t="s">
        <v>428</v>
      </c>
      <c r="C148" s="93" t="s">
        <v>119</v>
      </c>
      <c r="D148" s="94" t="s">
        <v>120</v>
      </c>
      <c r="E148" s="301">
        <v>0</v>
      </c>
      <c r="F148" s="218"/>
      <c r="G148" s="218"/>
      <c r="H148" s="218"/>
      <c r="I148" s="218"/>
      <c r="J148" s="218"/>
      <c r="K148" s="218"/>
      <c r="L148" s="218"/>
      <c r="M148" s="218"/>
      <c r="N148" s="218"/>
      <c r="O148" s="218"/>
      <c r="P148" s="218"/>
      <c r="Q148" s="218"/>
      <c r="R148" s="218">
        <f t="shared" ref="R148:R211" si="11">SUM(F148:Q148)</f>
        <v>0</v>
      </c>
    </row>
    <row r="149" spans="1:18" ht="69.599999999999994" customHeight="1">
      <c r="A149" s="103" t="s">
        <v>121</v>
      </c>
      <c r="B149" s="120">
        <v>230</v>
      </c>
      <c r="C149" s="116" t="s">
        <v>119</v>
      </c>
      <c r="D149" s="117" t="s">
        <v>120</v>
      </c>
      <c r="E149" s="306">
        <v>357000</v>
      </c>
      <c r="F149" s="217"/>
      <c r="G149" s="217">
        <f>+E149</f>
        <v>357000</v>
      </c>
      <c r="H149" s="217"/>
      <c r="I149" s="217"/>
      <c r="J149" s="217"/>
      <c r="K149" s="217"/>
      <c r="L149" s="217"/>
      <c r="M149" s="217"/>
      <c r="N149" s="217"/>
      <c r="O149" s="217"/>
      <c r="P149" s="217"/>
      <c r="Q149" s="217"/>
      <c r="R149" s="217">
        <f t="shared" si="11"/>
        <v>357000</v>
      </c>
    </row>
    <row r="150" spans="1:18" ht="69.599999999999994" hidden="1" customHeight="1">
      <c r="A150" s="80" t="s">
        <v>854</v>
      </c>
      <c r="B150" s="97" t="s">
        <v>428</v>
      </c>
      <c r="C150" s="93" t="s">
        <v>450</v>
      </c>
      <c r="D150" s="94" t="s">
        <v>451</v>
      </c>
      <c r="E150" s="301">
        <v>0</v>
      </c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18"/>
      <c r="Q150" s="218"/>
      <c r="R150" s="218">
        <f t="shared" si="11"/>
        <v>0</v>
      </c>
    </row>
    <row r="151" spans="1:18" ht="69.599999999999994" hidden="1" customHeight="1">
      <c r="A151" s="103" t="s">
        <v>855</v>
      </c>
      <c r="B151" s="120">
        <v>230</v>
      </c>
      <c r="C151" s="116" t="s">
        <v>450</v>
      </c>
      <c r="D151" s="117" t="s">
        <v>451</v>
      </c>
      <c r="E151" s="306">
        <v>0</v>
      </c>
      <c r="F151" s="217"/>
      <c r="G151" s="217"/>
      <c r="H151" s="217"/>
      <c r="I151" s="217"/>
      <c r="J151" s="217"/>
      <c r="K151" s="217"/>
      <c r="L151" s="217"/>
      <c r="M151" s="217"/>
      <c r="N151" s="217"/>
      <c r="O151" s="217"/>
      <c r="P151" s="217"/>
      <c r="Q151" s="217"/>
      <c r="R151" s="217">
        <f t="shared" si="11"/>
        <v>0</v>
      </c>
    </row>
    <row r="152" spans="1:18" ht="69.599999999999994" hidden="1" customHeight="1">
      <c r="A152" s="80" t="s">
        <v>856</v>
      </c>
      <c r="B152" s="97" t="s">
        <v>428</v>
      </c>
      <c r="C152" s="93" t="s">
        <v>452</v>
      </c>
      <c r="D152" s="94" t="s">
        <v>453</v>
      </c>
      <c r="E152" s="301">
        <v>0</v>
      </c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18"/>
      <c r="Q152" s="218"/>
      <c r="R152" s="218">
        <f t="shared" si="11"/>
        <v>0</v>
      </c>
    </row>
    <row r="153" spans="1:18" ht="69.599999999999994" hidden="1" customHeight="1">
      <c r="A153" s="103" t="s">
        <v>857</v>
      </c>
      <c r="B153" s="120">
        <v>230</v>
      </c>
      <c r="C153" s="116" t="s">
        <v>452</v>
      </c>
      <c r="D153" s="117" t="s">
        <v>453</v>
      </c>
      <c r="E153" s="306">
        <v>0</v>
      </c>
      <c r="F153" s="217"/>
      <c r="G153" s="217"/>
      <c r="H153" s="217"/>
      <c r="I153" s="217"/>
      <c r="J153" s="217"/>
      <c r="K153" s="217"/>
      <c r="L153" s="217"/>
      <c r="M153" s="217"/>
      <c r="N153" s="217"/>
      <c r="O153" s="217"/>
      <c r="P153" s="217"/>
      <c r="Q153" s="217"/>
      <c r="R153" s="217">
        <f t="shared" si="11"/>
        <v>0</v>
      </c>
    </row>
    <row r="154" spans="1:18" ht="69.599999999999994" hidden="1" customHeight="1">
      <c r="A154" s="80" t="s">
        <v>858</v>
      </c>
      <c r="B154" s="97" t="s">
        <v>428</v>
      </c>
      <c r="C154" s="93" t="s">
        <v>454</v>
      </c>
      <c r="D154" s="94" t="s">
        <v>455</v>
      </c>
      <c r="E154" s="301">
        <v>0</v>
      </c>
      <c r="F154" s="218"/>
      <c r="G154" s="218"/>
      <c r="H154" s="218"/>
      <c r="I154" s="218"/>
      <c r="J154" s="218"/>
      <c r="K154" s="218"/>
      <c r="L154" s="218"/>
      <c r="M154" s="218"/>
      <c r="N154" s="218"/>
      <c r="O154" s="218"/>
      <c r="P154" s="218"/>
      <c r="Q154" s="218"/>
      <c r="R154" s="218">
        <f t="shared" si="11"/>
        <v>0</v>
      </c>
    </row>
    <row r="155" spans="1:18" ht="69.599999999999994" hidden="1" customHeight="1">
      <c r="A155" s="103" t="s">
        <v>859</v>
      </c>
      <c r="B155" s="120">
        <v>230</v>
      </c>
      <c r="C155" s="116" t="s">
        <v>454</v>
      </c>
      <c r="D155" s="117" t="s">
        <v>455</v>
      </c>
      <c r="E155" s="306">
        <v>0</v>
      </c>
      <c r="F155" s="217"/>
      <c r="G155" s="217">
        <f>+E155</f>
        <v>0</v>
      </c>
      <c r="H155" s="217"/>
      <c r="I155" s="217"/>
      <c r="J155" s="217"/>
      <c r="K155" s="217"/>
      <c r="L155" s="217"/>
      <c r="M155" s="217"/>
      <c r="N155" s="217"/>
      <c r="O155" s="217"/>
      <c r="P155" s="217"/>
      <c r="Q155" s="217"/>
      <c r="R155" s="217">
        <f t="shared" si="11"/>
        <v>0</v>
      </c>
    </row>
    <row r="156" spans="1:18" ht="69.599999999999994" hidden="1" customHeight="1">
      <c r="A156" s="80" t="s">
        <v>860</v>
      </c>
      <c r="B156" s="97" t="s">
        <v>428</v>
      </c>
      <c r="C156" s="93" t="s">
        <v>456</v>
      </c>
      <c r="D156" s="94" t="s">
        <v>457</v>
      </c>
      <c r="E156" s="301">
        <v>0</v>
      </c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>
        <f t="shared" si="11"/>
        <v>0</v>
      </c>
    </row>
    <row r="157" spans="1:18" ht="69.599999999999994" hidden="1" customHeight="1">
      <c r="A157" s="103" t="s">
        <v>861</v>
      </c>
      <c r="B157" s="120">
        <v>230</v>
      </c>
      <c r="C157" s="116" t="s">
        <v>456</v>
      </c>
      <c r="D157" s="117" t="s">
        <v>457</v>
      </c>
      <c r="E157" s="306">
        <v>0</v>
      </c>
      <c r="F157" s="217"/>
      <c r="G157" s="217"/>
      <c r="H157" s="217"/>
      <c r="I157" s="217"/>
      <c r="J157" s="217"/>
      <c r="K157" s="217"/>
      <c r="L157" s="217"/>
      <c r="M157" s="217"/>
      <c r="N157" s="217"/>
      <c r="O157" s="217"/>
      <c r="P157" s="217"/>
      <c r="Q157" s="217"/>
      <c r="R157" s="217">
        <f t="shared" si="11"/>
        <v>0</v>
      </c>
    </row>
    <row r="158" spans="1:18" ht="69.599999999999994" hidden="1" customHeight="1">
      <c r="A158" s="80" t="s">
        <v>862</v>
      </c>
      <c r="B158" s="97" t="s">
        <v>428</v>
      </c>
      <c r="C158" s="93" t="s">
        <v>458</v>
      </c>
      <c r="D158" s="94" t="s">
        <v>459</v>
      </c>
      <c r="E158" s="301">
        <v>0</v>
      </c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  <c r="Q158" s="218"/>
      <c r="R158" s="218">
        <f t="shared" si="11"/>
        <v>0</v>
      </c>
    </row>
    <row r="159" spans="1:18" ht="69.599999999999994" hidden="1" customHeight="1">
      <c r="A159" s="103" t="s">
        <v>863</v>
      </c>
      <c r="B159" s="120">
        <v>230</v>
      </c>
      <c r="C159" s="116" t="s">
        <v>458</v>
      </c>
      <c r="D159" s="117" t="s">
        <v>459</v>
      </c>
      <c r="E159" s="306">
        <v>0</v>
      </c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217"/>
      <c r="Q159" s="217"/>
      <c r="R159" s="217">
        <f t="shared" si="11"/>
        <v>0</v>
      </c>
    </row>
    <row r="160" spans="1:18" ht="69.599999999999994" hidden="1" customHeight="1">
      <c r="A160" s="80" t="s">
        <v>864</v>
      </c>
      <c r="B160" s="97" t="s">
        <v>428</v>
      </c>
      <c r="C160" s="93" t="s">
        <v>460</v>
      </c>
      <c r="D160" s="94" t="s">
        <v>461</v>
      </c>
      <c r="E160" s="301">
        <v>0</v>
      </c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8">
        <f t="shared" si="11"/>
        <v>0</v>
      </c>
    </row>
    <row r="161" spans="1:18" ht="69.599999999999994" hidden="1" customHeight="1">
      <c r="A161" s="103" t="s">
        <v>865</v>
      </c>
      <c r="B161" s="120">
        <v>230</v>
      </c>
      <c r="C161" s="116" t="s">
        <v>460</v>
      </c>
      <c r="D161" s="117" t="s">
        <v>461</v>
      </c>
      <c r="E161" s="306">
        <v>0</v>
      </c>
      <c r="F161" s="217"/>
      <c r="G161" s="217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>
        <f t="shared" si="11"/>
        <v>0</v>
      </c>
    </row>
    <row r="162" spans="1:18" ht="69.599999999999994" hidden="1" customHeight="1">
      <c r="A162" s="80" t="s">
        <v>866</v>
      </c>
      <c r="B162" s="97">
        <v>100</v>
      </c>
      <c r="C162" s="93" t="s">
        <v>462</v>
      </c>
      <c r="D162" s="94" t="s">
        <v>463</v>
      </c>
      <c r="E162" s="301">
        <v>0</v>
      </c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  <c r="Q162" s="218"/>
      <c r="R162" s="218">
        <f t="shared" si="11"/>
        <v>0</v>
      </c>
    </row>
    <row r="163" spans="1:18" ht="69.599999999999994" hidden="1" customHeight="1">
      <c r="A163" s="103" t="s">
        <v>867</v>
      </c>
      <c r="B163" s="120">
        <v>230</v>
      </c>
      <c r="C163" s="116" t="s">
        <v>462</v>
      </c>
      <c r="D163" s="117" t="s">
        <v>463</v>
      </c>
      <c r="E163" s="306">
        <v>0</v>
      </c>
      <c r="F163" s="217"/>
      <c r="G163" s="217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>
        <f t="shared" si="11"/>
        <v>0</v>
      </c>
    </row>
    <row r="164" spans="1:18" ht="69.599999999999994" hidden="1" customHeight="1">
      <c r="A164" s="80" t="s">
        <v>868</v>
      </c>
      <c r="B164" s="97">
        <v>100</v>
      </c>
      <c r="C164" s="93" t="s">
        <v>122</v>
      </c>
      <c r="D164" s="94" t="s">
        <v>123</v>
      </c>
      <c r="E164" s="301">
        <v>0</v>
      </c>
      <c r="F164" s="218"/>
      <c r="G164" s="218"/>
      <c r="H164" s="218"/>
      <c r="I164" s="257"/>
      <c r="J164" s="218"/>
      <c r="K164" s="218"/>
      <c r="L164" s="218"/>
      <c r="M164" s="218"/>
      <c r="N164" s="218"/>
      <c r="O164" s="218"/>
      <c r="P164" s="218"/>
      <c r="Q164" s="218"/>
      <c r="R164" s="218">
        <f t="shared" si="11"/>
        <v>0</v>
      </c>
    </row>
    <row r="165" spans="1:18" ht="69.599999999999994" customHeight="1">
      <c r="A165" s="103" t="s">
        <v>124</v>
      </c>
      <c r="B165" s="120">
        <v>230</v>
      </c>
      <c r="C165" s="116" t="s">
        <v>122</v>
      </c>
      <c r="D165" s="117" t="s">
        <v>123</v>
      </c>
      <c r="E165" s="306">
        <v>749700</v>
      </c>
      <c r="F165" s="217"/>
      <c r="G165" s="217">
        <f>+E165</f>
        <v>749700</v>
      </c>
      <c r="H165" s="217"/>
      <c r="I165" s="217"/>
      <c r="J165" s="217"/>
      <c r="K165" s="217"/>
      <c r="L165" s="217"/>
      <c r="M165" s="217"/>
      <c r="N165" s="217"/>
      <c r="O165" s="217"/>
      <c r="P165" s="217"/>
      <c r="Q165" s="217"/>
      <c r="R165" s="217">
        <f t="shared" si="11"/>
        <v>749700</v>
      </c>
    </row>
    <row r="166" spans="1:18" ht="69.599999999999994" hidden="1" customHeight="1">
      <c r="A166" s="80" t="s">
        <v>869</v>
      </c>
      <c r="B166" s="97" t="s">
        <v>428</v>
      </c>
      <c r="C166" s="93" t="s">
        <v>125</v>
      </c>
      <c r="D166" s="94" t="s">
        <v>126</v>
      </c>
      <c r="E166" s="301">
        <v>0</v>
      </c>
      <c r="F166" s="218"/>
      <c r="G166" s="218"/>
      <c r="H166" s="218"/>
      <c r="I166" s="218"/>
      <c r="J166" s="218"/>
      <c r="K166" s="218"/>
      <c r="L166" s="218"/>
      <c r="M166" s="218"/>
      <c r="N166" s="218"/>
      <c r="O166" s="218"/>
      <c r="P166" s="218"/>
      <c r="Q166" s="218"/>
      <c r="R166" s="218">
        <f t="shared" si="11"/>
        <v>0</v>
      </c>
    </row>
    <row r="167" spans="1:18" ht="69.599999999999994" customHeight="1">
      <c r="A167" s="103" t="s">
        <v>127</v>
      </c>
      <c r="B167" s="120">
        <v>230</v>
      </c>
      <c r="C167" s="116" t="s">
        <v>125</v>
      </c>
      <c r="D167" s="117" t="s">
        <v>126</v>
      </c>
      <c r="E167" s="306">
        <v>1151050</v>
      </c>
      <c r="F167" s="217"/>
      <c r="G167" s="217">
        <f>+E167</f>
        <v>1151050</v>
      </c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>
        <f t="shared" si="11"/>
        <v>1151050</v>
      </c>
    </row>
    <row r="168" spans="1:18" ht="69.599999999999994" hidden="1" customHeight="1">
      <c r="A168" s="80" t="s">
        <v>870</v>
      </c>
      <c r="B168" s="97" t="s">
        <v>428</v>
      </c>
      <c r="C168" s="93" t="s">
        <v>128</v>
      </c>
      <c r="D168" s="94" t="s">
        <v>129</v>
      </c>
      <c r="E168" s="301">
        <v>0</v>
      </c>
      <c r="F168" s="218"/>
      <c r="G168" s="218"/>
      <c r="H168" s="218"/>
      <c r="I168" s="218"/>
      <c r="J168" s="218"/>
      <c r="K168" s="218"/>
      <c r="L168" s="218"/>
      <c r="M168" s="218"/>
      <c r="N168" s="218"/>
      <c r="O168" s="218"/>
      <c r="P168" s="218"/>
      <c r="Q168" s="218"/>
      <c r="R168" s="218">
        <f t="shared" si="11"/>
        <v>0</v>
      </c>
    </row>
    <row r="169" spans="1:18" ht="69.599999999999994" customHeight="1">
      <c r="A169" s="103" t="s">
        <v>130</v>
      </c>
      <c r="B169" s="120">
        <v>230</v>
      </c>
      <c r="C169" s="116" t="s">
        <v>128</v>
      </c>
      <c r="D169" s="117" t="s">
        <v>129</v>
      </c>
      <c r="E169" s="306">
        <v>89250</v>
      </c>
      <c r="F169" s="217"/>
      <c r="G169" s="217">
        <f>+E169</f>
        <v>89250</v>
      </c>
      <c r="H169" s="217"/>
      <c r="I169" s="217"/>
      <c r="J169" s="217"/>
      <c r="K169" s="217"/>
      <c r="L169" s="217"/>
      <c r="M169" s="217"/>
      <c r="N169" s="217"/>
      <c r="O169" s="217"/>
      <c r="P169" s="217"/>
      <c r="Q169" s="217"/>
      <c r="R169" s="217">
        <f t="shared" si="11"/>
        <v>89250</v>
      </c>
    </row>
    <row r="170" spans="1:18" ht="69.599999999999994" hidden="1" customHeight="1">
      <c r="A170" s="80" t="s">
        <v>871</v>
      </c>
      <c r="B170" s="97" t="s">
        <v>428</v>
      </c>
      <c r="C170" s="93" t="s">
        <v>464</v>
      </c>
      <c r="D170" s="94" t="s">
        <v>132</v>
      </c>
      <c r="E170" s="301">
        <v>0</v>
      </c>
      <c r="F170" s="218"/>
      <c r="G170" s="218"/>
      <c r="H170" s="218"/>
      <c r="I170" s="218"/>
      <c r="J170" s="218"/>
      <c r="K170" s="218"/>
      <c r="L170" s="218"/>
      <c r="M170" s="218"/>
      <c r="N170" s="218"/>
      <c r="O170" s="218"/>
      <c r="P170" s="218"/>
      <c r="Q170" s="218"/>
      <c r="R170" s="218">
        <f t="shared" si="11"/>
        <v>0</v>
      </c>
    </row>
    <row r="171" spans="1:18" ht="69.599999999999994" customHeight="1">
      <c r="A171" s="103" t="s">
        <v>133</v>
      </c>
      <c r="B171" s="120">
        <v>230</v>
      </c>
      <c r="C171" s="116" t="s">
        <v>131</v>
      </c>
      <c r="D171" s="117" t="s">
        <v>132</v>
      </c>
      <c r="E171" s="306">
        <v>505740</v>
      </c>
      <c r="F171" s="217"/>
      <c r="G171" s="217">
        <f>+E171</f>
        <v>505740</v>
      </c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>
        <f t="shared" si="11"/>
        <v>505740</v>
      </c>
    </row>
    <row r="172" spans="1:18" ht="69.599999999999994" hidden="1" customHeight="1">
      <c r="A172" s="80" t="s">
        <v>872</v>
      </c>
      <c r="B172" s="97" t="s">
        <v>428</v>
      </c>
      <c r="C172" s="93" t="s">
        <v>134</v>
      </c>
      <c r="D172" s="94" t="s">
        <v>135</v>
      </c>
      <c r="E172" s="301">
        <v>0</v>
      </c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>
        <f t="shared" si="11"/>
        <v>0</v>
      </c>
    </row>
    <row r="173" spans="1:18" ht="69.599999999999994" customHeight="1">
      <c r="A173" s="103" t="s">
        <v>136</v>
      </c>
      <c r="B173" s="120">
        <v>230</v>
      </c>
      <c r="C173" s="116" t="s">
        <v>134</v>
      </c>
      <c r="D173" s="117" t="s">
        <v>135</v>
      </c>
      <c r="E173" s="306">
        <v>480000</v>
      </c>
      <c r="F173" s="217"/>
      <c r="G173" s="217">
        <f>+E173</f>
        <v>480000</v>
      </c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>
        <f t="shared" si="11"/>
        <v>480000</v>
      </c>
    </row>
    <row r="174" spans="1:18" ht="69.599999999999994" hidden="1" customHeight="1">
      <c r="A174" s="80" t="s">
        <v>873</v>
      </c>
      <c r="B174" s="97" t="s">
        <v>428</v>
      </c>
      <c r="C174" s="93" t="s">
        <v>465</v>
      </c>
      <c r="D174" s="94" t="s">
        <v>466</v>
      </c>
      <c r="E174" s="301">
        <v>0</v>
      </c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>
        <f t="shared" si="11"/>
        <v>0</v>
      </c>
    </row>
    <row r="175" spans="1:18" ht="69.599999999999994" hidden="1" customHeight="1">
      <c r="A175" s="103" t="s">
        <v>874</v>
      </c>
      <c r="B175" s="120">
        <v>230</v>
      </c>
      <c r="C175" s="116" t="s">
        <v>465</v>
      </c>
      <c r="D175" s="117" t="s">
        <v>466</v>
      </c>
      <c r="E175" s="306">
        <v>0</v>
      </c>
      <c r="F175" s="217"/>
      <c r="G175" s="217"/>
      <c r="H175" s="217"/>
      <c r="I175" s="217"/>
      <c r="J175" s="217"/>
      <c r="K175" s="217"/>
      <c r="L175" s="217"/>
      <c r="M175" s="217"/>
      <c r="N175" s="217"/>
      <c r="O175" s="217"/>
      <c r="P175" s="217"/>
      <c r="Q175" s="217"/>
      <c r="R175" s="217">
        <f t="shared" si="11"/>
        <v>0</v>
      </c>
    </row>
    <row r="176" spans="1:18" ht="69.599999999999994" hidden="1" customHeight="1">
      <c r="A176" s="80" t="s">
        <v>875</v>
      </c>
      <c r="B176" s="97" t="s">
        <v>428</v>
      </c>
      <c r="C176" s="93" t="s">
        <v>137</v>
      </c>
      <c r="D176" s="94" t="s">
        <v>138</v>
      </c>
      <c r="E176" s="301">
        <v>0</v>
      </c>
      <c r="F176" s="218"/>
      <c r="G176" s="218"/>
      <c r="H176" s="218"/>
      <c r="I176" s="218"/>
      <c r="J176" s="218"/>
      <c r="K176" s="218"/>
      <c r="L176" s="218"/>
      <c r="M176" s="218"/>
      <c r="N176" s="218"/>
      <c r="O176" s="218"/>
      <c r="P176" s="218"/>
      <c r="Q176" s="218"/>
      <c r="R176" s="218">
        <f t="shared" si="11"/>
        <v>0</v>
      </c>
    </row>
    <row r="177" spans="1:18" ht="69.599999999999994" customHeight="1">
      <c r="A177" s="103" t="s">
        <v>139</v>
      </c>
      <c r="B177" s="120">
        <v>230</v>
      </c>
      <c r="C177" s="116" t="s">
        <v>137</v>
      </c>
      <c r="D177" s="117" t="s">
        <v>138</v>
      </c>
      <c r="E177" s="306">
        <v>118750</v>
      </c>
      <c r="F177" s="217"/>
      <c r="G177" s="217">
        <f>+E177</f>
        <v>118750</v>
      </c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>
        <f t="shared" si="11"/>
        <v>118750</v>
      </c>
    </row>
    <row r="178" spans="1:18" ht="69.599999999999994" hidden="1" customHeight="1">
      <c r="A178" s="80" t="s">
        <v>876</v>
      </c>
      <c r="B178" s="97" t="s">
        <v>428</v>
      </c>
      <c r="C178" s="93" t="s">
        <v>140</v>
      </c>
      <c r="D178" s="94" t="s">
        <v>141</v>
      </c>
      <c r="E178" s="301">
        <v>0</v>
      </c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>
        <f t="shared" si="11"/>
        <v>0</v>
      </c>
    </row>
    <row r="179" spans="1:18" ht="69.599999999999994" customHeight="1">
      <c r="A179" s="103" t="s">
        <v>142</v>
      </c>
      <c r="B179" s="120">
        <v>230</v>
      </c>
      <c r="C179" s="116" t="s">
        <v>140</v>
      </c>
      <c r="D179" s="117" t="s">
        <v>141</v>
      </c>
      <c r="E179" s="306">
        <v>406980</v>
      </c>
      <c r="F179" s="217"/>
      <c r="G179" s="217">
        <f>+E179</f>
        <v>406980</v>
      </c>
      <c r="H179" s="217"/>
      <c r="I179" s="217"/>
      <c r="J179" s="217"/>
      <c r="K179" s="217"/>
      <c r="L179" s="217"/>
      <c r="M179" s="217"/>
      <c r="N179" s="217"/>
      <c r="O179" s="217"/>
      <c r="P179" s="217"/>
      <c r="Q179" s="217"/>
      <c r="R179" s="217">
        <f t="shared" si="11"/>
        <v>406980</v>
      </c>
    </row>
    <row r="180" spans="1:18" ht="69.599999999999994" hidden="1" customHeight="1">
      <c r="A180" s="80" t="s">
        <v>877</v>
      </c>
      <c r="B180" s="97" t="s">
        <v>428</v>
      </c>
      <c r="C180" s="93" t="s">
        <v>467</v>
      </c>
      <c r="D180" s="94" t="s">
        <v>468</v>
      </c>
      <c r="E180" s="301">
        <v>0</v>
      </c>
      <c r="F180" s="218"/>
      <c r="G180" s="218"/>
      <c r="H180" s="218"/>
      <c r="I180" s="218"/>
      <c r="J180" s="218"/>
      <c r="K180" s="218"/>
      <c r="L180" s="218"/>
      <c r="M180" s="218"/>
      <c r="N180" s="218"/>
      <c r="O180" s="218"/>
      <c r="P180" s="218"/>
      <c r="Q180" s="218"/>
      <c r="R180" s="218">
        <f t="shared" si="11"/>
        <v>0</v>
      </c>
    </row>
    <row r="181" spans="1:18" ht="69.599999999999994" hidden="1" customHeight="1">
      <c r="A181" s="103" t="s">
        <v>878</v>
      </c>
      <c r="B181" s="120">
        <v>230</v>
      </c>
      <c r="C181" s="116" t="s">
        <v>467</v>
      </c>
      <c r="D181" s="117" t="s">
        <v>468</v>
      </c>
      <c r="E181" s="306">
        <v>0</v>
      </c>
      <c r="F181" s="217"/>
      <c r="G181" s="217">
        <f>+E181</f>
        <v>0</v>
      </c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>
        <f t="shared" si="11"/>
        <v>0</v>
      </c>
    </row>
    <row r="182" spans="1:18" ht="69.599999999999994" hidden="1" customHeight="1">
      <c r="A182" s="80" t="s">
        <v>875</v>
      </c>
      <c r="B182" s="97" t="s">
        <v>428</v>
      </c>
      <c r="C182" s="93" t="s">
        <v>469</v>
      </c>
      <c r="D182" s="94" t="s">
        <v>470</v>
      </c>
      <c r="E182" s="301">
        <v>0</v>
      </c>
      <c r="F182" s="218"/>
      <c r="G182" s="218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>
        <f t="shared" si="11"/>
        <v>0</v>
      </c>
    </row>
    <row r="183" spans="1:18" ht="69.599999999999994" hidden="1" customHeight="1">
      <c r="A183" s="103" t="s">
        <v>139</v>
      </c>
      <c r="B183" s="120">
        <v>230</v>
      </c>
      <c r="C183" s="116" t="s">
        <v>469</v>
      </c>
      <c r="D183" s="117" t="s">
        <v>470</v>
      </c>
      <c r="E183" s="306">
        <v>0</v>
      </c>
      <c r="F183" s="217"/>
      <c r="G183" s="217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>
        <f t="shared" si="11"/>
        <v>0</v>
      </c>
    </row>
    <row r="184" spans="1:18" ht="69.599999999999994" hidden="1" customHeight="1">
      <c r="A184" s="80" t="s">
        <v>879</v>
      </c>
      <c r="B184" s="97" t="s">
        <v>428</v>
      </c>
      <c r="C184" s="93" t="s">
        <v>471</v>
      </c>
      <c r="D184" s="94" t="s">
        <v>472</v>
      </c>
      <c r="E184" s="301">
        <v>0</v>
      </c>
      <c r="F184" s="218"/>
      <c r="G184" s="218"/>
      <c r="H184" s="218"/>
      <c r="I184" s="218"/>
      <c r="J184" s="218"/>
      <c r="K184" s="218"/>
      <c r="L184" s="218"/>
      <c r="M184" s="218"/>
      <c r="N184" s="218"/>
      <c r="O184" s="218"/>
      <c r="P184" s="218"/>
      <c r="Q184" s="218"/>
      <c r="R184" s="218">
        <f t="shared" si="11"/>
        <v>0</v>
      </c>
    </row>
    <row r="185" spans="1:18" ht="69.599999999999994" hidden="1" customHeight="1">
      <c r="A185" s="103" t="s">
        <v>880</v>
      </c>
      <c r="B185" s="120">
        <v>230</v>
      </c>
      <c r="C185" s="116" t="s">
        <v>471</v>
      </c>
      <c r="D185" s="117" t="s">
        <v>472</v>
      </c>
      <c r="E185" s="306">
        <v>0</v>
      </c>
      <c r="F185" s="217"/>
      <c r="G185" s="217"/>
      <c r="H185" s="217"/>
      <c r="I185" s="217"/>
      <c r="J185" s="217"/>
      <c r="K185" s="217"/>
      <c r="L185" s="217"/>
      <c r="M185" s="217"/>
      <c r="N185" s="217"/>
      <c r="O185" s="217"/>
      <c r="P185" s="217"/>
      <c r="Q185" s="217"/>
      <c r="R185" s="217">
        <f t="shared" si="11"/>
        <v>0</v>
      </c>
    </row>
    <row r="186" spans="1:18" ht="69.599999999999994" hidden="1" customHeight="1">
      <c r="A186" s="80" t="s">
        <v>881</v>
      </c>
      <c r="B186" s="97" t="s">
        <v>428</v>
      </c>
      <c r="C186" s="93" t="s">
        <v>473</v>
      </c>
      <c r="D186" s="94" t="s">
        <v>474</v>
      </c>
      <c r="E186" s="301">
        <v>0</v>
      </c>
      <c r="F186" s="218"/>
      <c r="G186" s="218"/>
      <c r="H186" s="218"/>
      <c r="I186" s="218"/>
      <c r="J186" s="218"/>
      <c r="K186" s="218"/>
      <c r="L186" s="218"/>
      <c r="M186" s="218"/>
      <c r="N186" s="218"/>
      <c r="O186" s="218"/>
      <c r="P186" s="218"/>
      <c r="Q186" s="218"/>
      <c r="R186" s="218">
        <f t="shared" si="11"/>
        <v>0</v>
      </c>
    </row>
    <row r="187" spans="1:18" ht="69.599999999999994" hidden="1" customHeight="1">
      <c r="A187" s="103" t="s">
        <v>882</v>
      </c>
      <c r="B187" s="120">
        <v>230</v>
      </c>
      <c r="C187" s="116" t="s">
        <v>473</v>
      </c>
      <c r="D187" s="117" t="s">
        <v>474</v>
      </c>
      <c r="E187" s="306">
        <v>0</v>
      </c>
      <c r="F187" s="217"/>
      <c r="G187" s="217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>
        <f t="shared" si="11"/>
        <v>0</v>
      </c>
    </row>
    <row r="188" spans="1:18" ht="69.599999999999994" hidden="1" customHeight="1">
      <c r="A188" s="80" t="s">
        <v>883</v>
      </c>
      <c r="B188" s="97" t="s">
        <v>428</v>
      </c>
      <c r="C188" s="93" t="s">
        <v>143</v>
      </c>
      <c r="D188" s="94" t="s">
        <v>144</v>
      </c>
      <c r="E188" s="301">
        <v>0</v>
      </c>
      <c r="F188" s="218"/>
      <c r="G188" s="218"/>
      <c r="H188" s="218"/>
      <c r="I188" s="218"/>
      <c r="J188" s="218"/>
      <c r="K188" s="218"/>
      <c r="L188" s="218"/>
      <c r="M188" s="218"/>
      <c r="N188" s="218"/>
      <c r="O188" s="218"/>
      <c r="P188" s="218"/>
      <c r="Q188" s="218"/>
      <c r="R188" s="218">
        <f t="shared" si="11"/>
        <v>0</v>
      </c>
    </row>
    <row r="189" spans="1:18" ht="69.599999999999994" customHeight="1">
      <c r="A189" s="103" t="s">
        <v>145</v>
      </c>
      <c r="B189" s="120">
        <v>230</v>
      </c>
      <c r="C189" s="116" t="s">
        <v>143</v>
      </c>
      <c r="D189" s="117" t="s">
        <v>144</v>
      </c>
      <c r="E189" s="306">
        <v>2570400</v>
      </c>
      <c r="F189" s="217"/>
      <c r="G189" s="217">
        <f>+E189</f>
        <v>2570400</v>
      </c>
      <c r="H189" s="217"/>
      <c r="I189" s="217"/>
      <c r="J189" s="217"/>
      <c r="K189" s="217"/>
      <c r="L189" s="217"/>
      <c r="M189" s="217"/>
      <c r="N189" s="217"/>
      <c r="O189" s="217"/>
      <c r="P189" s="217"/>
      <c r="Q189" s="217"/>
      <c r="R189" s="217">
        <f t="shared" si="11"/>
        <v>2570400</v>
      </c>
    </row>
    <row r="190" spans="1:18" ht="69.599999999999994" hidden="1" customHeight="1">
      <c r="A190" s="80" t="s">
        <v>884</v>
      </c>
      <c r="B190" s="97" t="s">
        <v>428</v>
      </c>
      <c r="C190" s="93" t="s">
        <v>475</v>
      </c>
      <c r="D190" s="94" t="s">
        <v>476</v>
      </c>
      <c r="E190" s="301">
        <v>0</v>
      </c>
      <c r="F190" s="218"/>
      <c r="G190" s="218"/>
      <c r="H190" s="218"/>
      <c r="I190" s="218"/>
      <c r="J190" s="218"/>
      <c r="K190" s="218"/>
      <c r="L190" s="218"/>
      <c r="M190" s="218"/>
      <c r="N190" s="218"/>
      <c r="O190" s="218"/>
      <c r="P190" s="218"/>
      <c r="Q190" s="218"/>
      <c r="R190" s="218">
        <f t="shared" si="11"/>
        <v>0</v>
      </c>
    </row>
    <row r="191" spans="1:18" ht="69.599999999999994" hidden="1" customHeight="1">
      <c r="A191" s="103" t="s">
        <v>885</v>
      </c>
      <c r="B191" s="120">
        <v>230</v>
      </c>
      <c r="C191" s="116" t="s">
        <v>475</v>
      </c>
      <c r="D191" s="117" t="s">
        <v>476</v>
      </c>
      <c r="E191" s="306">
        <v>0</v>
      </c>
      <c r="F191" s="217"/>
      <c r="G191" s="217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>
        <f t="shared" si="11"/>
        <v>0</v>
      </c>
    </row>
    <row r="192" spans="1:18" ht="69.599999999999994" hidden="1" customHeight="1">
      <c r="A192" s="80" t="s">
        <v>886</v>
      </c>
      <c r="B192" s="97" t="s">
        <v>428</v>
      </c>
      <c r="C192" s="93" t="s">
        <v>477</v>
      </c>
      <c r="D192" s="94" t="s">
        <v>478</v>
      </c>
      <c r="E192" s="301">
        <v>0</v>
      </c>
      <c r="F192" s="218"/>
      <c r="G192" s="218"/>
      <c r="H192" s="218"/>
      <c r="I192" s="218"/>
      <c r="J192" s="218"/>
      <c r="K192" s="218"/>
      <c r="L192" s="218"/>
      <c r="M192" s="218"/>
      <c r="N192" s="218"/>
      <c r="O192" s="218"/>
      <c r="P192" s="218"/>
      <c r="Q192" s="218"/>
      <c r="R192" s="218">
        <f t="shared" si="11"/>
        <v>0</v>
      </c>
    </row>
    <row r="193" spans="1:18" ht="69.599999999999994" hidden="1" customHeight="1">
      <c r="A193" s="103" t="s">
        <v>887</v>
      </c>
      <c r="B193" s="120">
        <v>230</v>
      </c>
      <c r="C193" s="116" t="s">
        <v>477</v>
      </c>
      <c r="D193" s="117" t="s">
        <v>478</v>
      </c>
      <c r="E193" s="306">
        <v>0</v>
      </c>
      <c r="F193" s="217"/>
      <c r="G193" s="217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>
        <f t="shared" si="11"/>
        <v>0</v>
      </c>
    </row>
    <row r="194" spans="1:18" ht="69.599999999999994" hidden="1" customHeight="1">
      <c r="A194" s="80" t="s">
        <v>888</v>
      </c>
      <c r="B194" s="97" t="s">
        <v>428</v>
      </c>
      <c r="C194" s="93" t="s">
        <v>479</v>
      </c>
      <c r="D194" s="94" t="s">
        <v>480</v>
      </c>
      <c r="E194" s="301">
        <v>0</v>
      </c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218"/>
      <c r="R194" s="218">
        <f t="shared" si="11"/>
        <v>0</v>
      </c>
    </row>
    <row r="195" spans="1:18" ht="69.599999999999994" hidden="1" customHeight="1">
      <c r="A195" s="103" t="s">
        <v>889</v>
      </c>
      <c r="B195" s="120">
        <v>230</v>
      </c>
      <c r="C195" s="116" t="s">
        <v>479</v>
      </c>
      <c r="D195" s="117" t="s">
        <v>480</v>
      </c>
      <c r="E195" s="306">
        <v>0</v>
      </c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>
        <f t="shared" si="11"/>
        <v>0</v>
      </c>
    </row>
    <row r="196" spans="1:18" ht="69.599999999999994" hidden="1" customHeight="1">
      <c r="A196" s="80" t="s">
        <v>890</v>
      </c>
      <c r="B196" s="97" t="s">
        <v>428</v>
      </c>
      <c r="C196" s="93" t="s">
        <v>481</v>
      </c>
      <c r="D196" s="94" t="s">
        <v>482</v>
      </c>
      <c r="E196" s="301">
        <v>0</v>
      </c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>
        <f t="shared" si="11"/>
        <v>0</v>
      </c>
    </row>
    <row r="197" spans="1:18" ht="69.599999999999994" hidden="1" customHeight="1">
      <c r="A197" s="103" t="s">
        <v>891</v>
      </c>
      <c r="B197" s="120">
        <v>230</v>
      </c>
      <c r="C197" s="116" t="s">
        <v>481</v>
      </c>
      <c r="D197" s="117" t="s">
        <v>482</v>
      </c>
      <c r="E197" s="306">
        <v>0</v>
      </c>
      <c r="F197" s="217"/>
      <c r="G197" s="217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>
        <f t="shared" si="11"/>
        <v>0</v>
      </c>
    </row>
    <row r="198" spans="1:18" ht="69.599999999999994" hidden="1" customHeight="1">
      <c r="A198" s="80" t="s">
        <v>892</v>
      </c>
      <c r="B198" s="97" t="s">
        <v>428</v>
      </c>
      <c r="C198" s="93" t="s">
        <v>483</v>
      </c>
      <c r="D198" s="94" t="s">
        <v>484</v>
      </c>
      <c r="E198" s="301">
        <v>0</v>
      </c>
      <c r="F198" s="218"/>
      <c r="G198" s="218"/>
      <c r="H198" s="218"/>
      <c r="I198" s="218"/>
      <c r="J198" s="218"/>
      <c r="K198" s="218"/>
      <c r="L198" s="218"/>
      <c r="M198" s="218"/>
      <c r="N198" s="218"/>
      <c r="O198" s="218"/>
      <c r="P198" s="218"/>
      <c r="Q198" s="218"/>
      <c r="R198" s="218">
        <f t="shared" si="11"/>
        <v>0</v>
      </c>
    </row>
    <row r="199" spans="1:18" ht="69.599999999999994" hidden="1" customHeight="1">
      <c r="A199" s="103" t="s">
        <v>893</v>
      </c>
      <c r="B199" s="120">
        <v>230</v>
      </c>
      <c r="C199" s="116" t="s">
        <v>483</v>
      </c>
      <c r="D199" s="117" t="s">
        <v>484</v>
      </c>
      <c r="E199" s="306">
        <v>0</v>
      </c>
      <c r="F199" s="217"/>
      <c r="G199" s="217"/>
      <c r="H199" s="217"/>
      <c r="I199" s="217"/>
      <c r="J199" s="217"/>
      <c r="K199" s="217"/>
      <c r="L199" s="217"/>
      <c r="M199" s="217"/>
      <c r="N199" s="217"/>
      <c r="O199" s="217"/>
      <c r="P199" s="217"/>
      <c r="Q199" s="217"/>
      <c r="R199" s="217">
        <f t="shared" si="11"/>
        <v>0</v>
      </c>
    </row>
    <row r="200" spans="1:18" ht="69.599999999999994" hidden="1" customHeight="1">
      <c r="A200" s="80" t="s">
        <v>894</v>
      </c>
      <c r="B200" s="97" t="s">
        <v>428</v>
      </c>
      <c r="C200" s="93" t="s">
        <v>146</v>
      </c>
      <c r="D200" s="94" t="s">
        <v>147</v>
      </c>
      <c r="E200" s="301">
        <v>0</v>
      </c>
      <c r="F200" s="218"/>
      <c r="G200" s="218"/>
      <c r="H200" s="218"/>
      <c r="I200" s="218"/>
      <c r="J200" s="218"/>
      <c r="K200" s="218"/>
      <c r="L200" s="218"/>
      <c r="M200" s="218"/>
      <c r="N200" s="218"/>
      <c r="O200" s="218"/>
      <c r="P200" s="218"/>
      <c r="Q200" s="218"/>
      <c r="R200" s="218">
        <f t="shared" si="11"/>
        <v>0</v>
      </c>
    </row>
    <row r="201" spans="1:18" ht="69.599999999999994" customHeight="1">
      <c r="A201" s="103" t="s">
        <v>148</v>
      </c>
      <c r="B201" s="120">
        <v>230</v>
      </c>
      <c r="C201" s="116" t="s">
        <v>146</v>
      </c>
      <c r="D201" s="117" t="s">
        <v>147</v>
      </c>
      <c r="E201" s="306">
        <v>47600</v>
      </c>
      <c r="F201" s="217"/>
      <c r="G201" s="217">
        <f>+E201</f>
        <v>47600</v>
      </c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>
        <f t="shared" si="11"/>
        <v>47600</v>
      </c>
    </row>
    <row r="202" spans="1:18" ht="69.599999999999994" hidden="1" customHeight="1">
      <c r="A202" s="80" t="s">
        <v>895</v>
      </c>
      <c r="B202" s="97" t="s">
        <v>428</v>
      </c>
      <c r="C202" s="93" t="s">
        <v>485</v>
      </c>
      <c r="D202" s="94" t="s">
        <v>486</v>
      </c>
      <c r="E202" s="301">
        <v>0</v>
      </c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218">
        <f t="shared" si="11"/>
        <v>0</v>
      </c>
    </row>
    <row r="203" spans="1:18" ht="69.599999999999994" hidden="1" customHeight="1">
      <c r="A203" s="103" t="s">
        <v>896</v>
      </c>
      <c r="B203" s="120">
        <v>230</v>
      </c>
      <c r="C203" s="116" t="s">
        <v>485</v>
      </c>
      <c r="D203" s="117" t="s">
        <v>486</v>
      </c>
      <c r="E203" s="306">
        <v>0</v>
      </c>
      <c r="F203" s="217"/>
      <c r="G203" s="217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>
        <f t="shared" si="11"/>
        <v>0</v>
      </c>
    </row>
    <row r="204" spans="1:18" ht="69.599999999999994" hidden="1" customHeight="1">
      <c r="A204" s="80" t="s">
        <v>897</v>
      </c>
      <c r="B204" s="97" t="s">
        <v>428</v>
      </c>
      <c r="C204" s="93" t="s">
        <v>487</v>
      </c>
      <c r="D204" s="94" t="s">
        <v>488</v>
      </c>
      <c r="E204" s="301">
        <v>0</v>
      </c>
      <c r="F204" s="218"/>
      <c r="G204" s="218"/>
      <c r="H204" s="218"/>
      <c r="I204" s="218"/>
      <c r="J204" s="218"/>
      <c r="K204" s="218"/>
      <c r="L204" s="218"/>
      <c r="M204" s="218"/>
      <c r="N204" s="218"/>
      <c r="O204" s="218"/>
      <c r="P204" s="218"/>
      <c r="Q204" s="218"/>
      <c r="R204" s="218">
        <f t="shared" si="11"/>
        <v>0</v>
      </c>
    </row>
    <row r="205" spans="1:18" ht="69.599999999999994" hidden="1" customHeight="1">
      <c r="A205" s="103" t="s">
        <v>898</v>
      </c>
      <c r="B205" s="120">
        <v>230</v>
      </c>
      <c r="C205" s="116" t="s">
        <v>487</v>
      </c>
      <c r="D205" s="117" t="s">
        <v>488</v>
      </c>
      <c r="E205" s="306">
        <v>0</v>
      </c>
      <c r="F205" s="217"/>
      <c r="G205" s="217"/>
      <c r="H205" s="217"/>
      <c r="I205" s="217"/>
      <c r="J205" s="217"/>
      <c r="K205" s="217"/>
      <c r="L205" s="217"/>
      <c r="M205" s="217"/>
      <c r="N205" s="217"/>
      <c r="O205" s="217"/>
      <c r="P205" s="217"/>
      <c r="Q205" s="217"/>
      <c r="R205" s="217">
        <f t="shared" si="11"/>
        <v>0</v>
      </c>
    </row>
    <row r="206" spans="1:18" ht="69.599999999999994" hidden="1" customHeight="1">
      <c r="A206" s="80" t="s">
        <v>899</v>
      </c>
      <c r="B206" s="97" t="s">
        <v>428</v>
      </c>
      <c r="C206" s="93" t="s">
        <v>489</v>
      </c>
      <c r="D206" s="94" t="s">
        <v>230</v>
      </c>
      <c r="E206" s="301">
        <v>0</v>
      </c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>
        <f t="shared" si="11"/>
        <v>0</v>
      </c>
    </row>
    <row r="207" spans="1:18" ht="69.599999999999994" hidden="1" customHeight="1">
      <c r="A207" s="103" t="s">
        <v>900</v>
      </c>
      <c r="B207" s="120">
        <v>230</v>
      </c>
      <c r="C207" s="116" t="s">
        <v>489</v>
      </c>
      <c r="D207" s="117" t="s">
        <v>230</v>
      </c>
      <c r="E207" s="306">
        <v>0</v>
      </c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>
        <f t="shared" si="11"/>
        <v>0</v>
      </c>
    </row>
    <row r="208" spans="1:18" ht="69.599999999999994" hidden="1" customHeight="1">
      <c r="A208" s="80" t="s">
        <v>901</v>
      </c>
      <c r="B208" s="97" t="s">
        <v>428</v>
      </c>
      <c r="C208" s="93" t="s">
        <v>490</v>
      </c>
      <c r="D208" s="94" t="s">
        <v>491</v>
      </c>
      <c r="E208" s="301">
        <v>0</v>
      </c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218">
        <f t="shared" si="11"/>
        <v>0</v>
      </c>
    </row>
    <row r="209" spans="1:18" ht="69.599999999999994" hidden="1" customHeight="1">
      <c r="A209" s="103" t="s">
        <v>902</v>
      </c>
      <c r="B209" s="120">
        <v>230</v>
      </c>
      <c r="C209" s="116" t="s">
        <v>490</v>
      </c>
      <c r="D209" s="117" t="s">
        <v>491</v>
      </c>
      <c r="E209" s="306">
        <v>0</v>
      </c>
      <c r="F209" s="217"/>
      <c r="G209" s="217"/>
      <c r="H209" s="217"/>
      <c r="I209" s="217"/>
      <c r="J209" s="217"/>
      <c r="K209" s="217"/>
      <c r="L209" s="217"/>
      <c r="M209" s="217"/>
      <c r="N209" s="217"/>
      <c r="O209" s="217"/>
      <c r="P209" s="217"/>
      <c r="Q209" s="217"/>
      <c r="R209" s="217">
        <f t="shared" si="11"/>
        <v>0</v>
      </c>
    </row>
    <row r="210" spans="1:18" ht="69.599999999999994" hidden="1" customHeight="1">
      <c r="A210" s="80" t="s">
        <v>903</v>
      </c>
      <c r="B210" s="97" t="s">
        <v>428</v>
      </c>
      <c r="C210" s="93" t="s">
        <v>492</v>
      </c>
      <c r="D210" s="94" t="s">
        <v>493</v>
      </c>
      <c r="E210" s="301">
        <v>0</v>
      </c>
      <c r="F210" s="218"/>
      <c r="G210" s="218"/>
      <c r="H210" s="218"/>
      <c r="I210" s="218"/>
      <c r="J210" s="218"/>
      <c r="K210" s="218"/>
      <c r="L210" s="218"/>
      <c r="M210" s="218"/>
      <c r="N210" s="218"/>
      <c r="O210" s="218"/>
      <c r="P210" s="218"/>
      <c r="Q210" s="218"/>
      <c r="R210" s="218">
        <f t="shared" si="11"/>
        <v>0</v>
      </c>
    </row>
    <row r="211" spans="1:18" ht="69.599999999999994" hidden="1" customHeight="1">
      <c r="A211" s="103" t="s">
        <v>904</v>
      </c>
      <c r="B211" s="120">
        <v>230</v>
      </c>
      <c r="C211" s="116" t="s">
        <v>492</v>
      </c>
      <c r="D211" s="117" t="s">
        <v>493</v>
      </c>
      <c r="E211" s="306">
        <v>0</v>
      </c>
      <c r="F211" s="217"/>
      <c r="G211" s="217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>
        <f t="shared" si="11"/>
        <v>0</v>
      </c>
    </row>
    <row r="212" spans="1:18" ht="69.599999999999994" hidden="1" customHeight="1">
      <c r="A212" s="80" t="s">
        <v>905</v>
      </c>
      <c r="B212" s="97" t="s">
        <v>428</v>
      </c>
      <c r="C212" s="93" t="s">
        <v>494</v>
      </c>
      <c r="D212" s="94" t="s">
        <v>495</v>
      </c>
      <c r="E212" s="301">
        <v>0</v>
      </c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>
        <f t="shared" ref="R212:R275" si="12">SUM(F212:Q212)</f>
        <v>0</v>
      </c>
    </row>
    <row r="213" spans="1:18" ht="69.599999999999994" hidden="1" customHeight="1">
      <c r="A213" s="103" t="s">
        <v>906</v>
      </c>
      <c r="B213" s="120">
        <v>230</v>
      </c>
      <c r="C213" s="116" t="s">
        <v>494</v>
      </c>
      <c r="D213" s="117" t="s">
        <v>495</v>
      </c>
      <c r="E213" s="306">
        <v>0</v>
      </c>
      <c r="F213" s="217"/>
      <c r="G213" s="217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>
        <f t="shared" si="12"/>
        <v>0</v>
      </c>
    </row>
    <row r="214" spans="1:18" ht="69.599999999999994" hidden="1" customHeight="1">
      <c r="A214" s="80" t="s">
        <v>907</v>
      </c>
      <c r="B214" s="97" t="s">
        <v>428</v>
      </c>
      <c r="C214" s="93" t="s">
        <v>496</v>
      </c>
      <c r="D214" s="94" t="s">
        <v>497</v>
      </c>
      <c r="E214" s="301">
        <v>0</v>
      </c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>
        <f t="shared" si="12"/>
        <v>0</v>
      </c>
    </row>
    <row r="215" spans="1:18" ht="69.599999999999994" hidden="1" customHeight="1">
      <c r="A215" s="103" t="s">
        <v>908</v>
      </c>
      <c r="B215" s="120">
        <v>230</v>
      </c>
      <c r="C215" s="116" t="s">
        <v>496</v>
      </c>
      <c r="D215" s="117" t="s">
        <v>497</v>
      </c>
      <c r="E215" s="306">
        <v>0</v>
      </c>
      <c r="F215" s="217"/>
      <c r="G215" s="217"/>
      <c r="H215" s="217"/>
      <c r="I215" s="217"/>
      <c r="J215" s="217"/>
      <c r="K215" s="217"/>
      <c r="L215" s="217"/>
      <c r="M215" s="217"/>
      <c r="N215" s="217"/>
      <c r="O215" s="217"/>
      <c r="P215" s="217"/>
      <c r="Q215" s="217"/>
      <c r="R215" s="217">
        <f t="shared" si="12"/>
        <v>0</v>
      </c>
    </row>
    <row r="216" spans="1:18" ht="69.599999999999994" hidden="1" customHeight="1">
      <c r="A216" s="80" t="s">
        <v>909</v>
      </c>
      <c r="B216" s="97" t="s">
        <v>428</v>
      </c>
      <c r="C216" s="93" t="s">
        <v>149</v>
      </c>
      <c r="D216" s="94" t="s">
        <v>150</v>
      </c>
      <c r="E216" s="301">
        <v>0</v>
      </c>
      <c r="F216" s="218"/>
      <c r="G216" s="218"/>
      <c r="H216" s="218"/>
      <c r="I216" s="218"/>
      <c r="J216" s="218"/>
      <c r="K216" s="218"/>
      <c r="L216" s="218"/>
      <c r="M216" s="218"/>
      <c r="N216" s="218"/>
      <c r="O216" s="218"/>
      <c r="P216" s="218"/>
      <c r="Q216" s="218"/>
      <c r="R216" s="218">
        <f t="shared" si="12"/>
        <v>0</v>
      </c>
    </row>
    <row r="217" spans="1:18" ht="69.599999999999994" customHeight="1">
      <c r="A217" s="103" t="s">
        <v>151</v>
      </c>
      <c r="B217" s="120">
        <v>230</v>
      </c>
      <c r="C217" s="116" t="s">
        <v>149</v>
      </c>
      <c r="D217" s="117" t="s">
        <v>150</v>
      </c>
      <c r="E217" s="306">
        <v>172550</v>
      </c>
      <c r="F217" s="217"/>
      <c r="G217" s="217">
        <f>+E217</f>
        <v>172550</v>
      </c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>
        <f t="shared" si="12"/>
        <v>172550</v>
      </c>
    </row>
    <row r="218" spans="1:18" ht="69.599999999999994" hidden="1" customHeight="1">
      <c r="A218" s="80" t="s">
        <v>910</v>
      </c>
      <c r="B218" s="97" t="s">
        <v>428</v>
      </c>
      <c r="C218" s="93" t="s">
        <v>152</v>
      </c>
      <c r="D218" s="94" t="s">
        <v>153</v>
      </c>
      <c r="E218" s="301">
        <v>0</v>
      </c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>
        <f t="shared" si="12"/>
        <v>0</v>
      </c>
    </row>
    <row r="219" spans="1:18" ht="69.599999999999994" customHeight="1">
      <c r="A219" s="103" t="s">
        <v>154</v>
      </c>
      <c r="B219" s="120">
        <v>230</v>
      </c>
      <c r="C219" s="116" t="s">
        <v>152</v>
      </c>
      <c r="D219" s="117" t="s">
        <v>153</v>
      </c>
      <c r="E219" s="306">
        <v>150000</v>
      </c>
      <c r="F219" s="217"/>
      <c r="G219" s="217">
        <f>+E219</f>
        <v>150000</v>
      </c>
      <c r="H219" s="217"/>
      <c r="I219" s="217"/>
      <c r="J219" s="217"/>
      <c r="K219" s="217"/>
      <c r="L219" s="217"/>
      <c r="M219" s="217"/>
      <c r="N219" s="217"/>
      <c r="O219" s="217"/>
      <c r="P219" s="217"/>
      <c r="Q219" s="217"/>
      <c r="R219" s="217">
        <f t="shared" si="12"/>
        <v>150000</v>
      </c>
    </row>
    <row r="220" spans="1:18" ht="69.599999999999994" hidden="1" customHeight="1">
      <c r="A220" s="80" t="s">
        <v>911</v>
      </c>
      <c r="B220" s="97" t="s">
        <v>428</v>
      </c>
      <c r="C220" s="93" t="s">
        <v>498</v>
      </c>
      <c r="D220" s="94" t="s">
        <v>499</v>
      </c>
      <c r="E220" s="301">
        <v>0</v>
      </c>
      <c r="F220" s="218"/>
      <c r="G220" s="218"/>
      <c r="H220" s="218"/>
      <c r="I220" s="218"/>
      <c r="J220" s="218"/>
      <c r="K220" s="218"/>
      <c r="L220" s="218"/>
      <c r="M220" s="218"/>
      <c r="N220" s="218"/>
      <c r="O220" s="218"/>
      <c r="P220" s="218"/>
      <c r="Q220" s="218"/>
      <c r="R220" s="218">
        <f t="shared" si="12"/>
        <v>0</v>
      </c>
    </row>
    <row r="221" spans="1:18" ht="69.599999999999994" hidden="1" customHeight="1">
      <c r="A221" s="103" t="s">
        <v>912</v>
      </c>
      <c r="B221" s="120">
        <v>230</v>
      </c>
      <c r="C221" s="116" t="s">
        <v>498</v>
      </c>
      <c r="D221" s="117" t="s">
        <v>499</v>
      </c>
      <c r="E221" s="306">
        <v>0</v>
      </c>
      <c r="F221" s="217"/>
      <c r="G221" s="217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>
        <f t="shared" si="12"/>
        <v>0</v>
      </c>
    </row>
    <row r="222" spans="1:18" ht="69.599999999999994" hidden="1" customHeight="1">
      <c r="A222" s="80" t="s">
        <v>913</v>
      </c>
      <c r="B222" s="97" t="s">
        <v>428</v>
      </c>
      <c r="C222" s="93" t="s">
        <v>155</v>
      </c>
      <c r="D222" s="94" t="s">
        <v>156</v>
      </c>
      <c r="E222" s="301">
        <v>0</v>
      </c>
      <c r="F222" s="218"/>
      <c r="G222" s="218"/>
      <c r="H222" s="218"/>
      <c r="I222" s="218"/>
      <c r="J222" s="218"/>
      <c r="K222" s="218"/>
      <c r="L222" s="218"/>
      <c r="M222" s="218"/>
      <c r="N222" s="218"/>
      <c r="O222" s="218"/>
      <c r="P222" s="218"/>
      <c r="Q222" s="218"/>
      <c r="R222" s="218">
        <f t="shared" si="12"/>
        <v>0</v>
      </c>
    </row>
    <row r="223" spans="1:18" ht="69.599999999999994" customHeight="1">
      <c r="A223" s="103" t="s">
        <v>157</v>
      </c>
      <c r="B223" s="120">
        <v>230</v>
      </c>
      <c r="C223" s="116" t="s">
        <v>155</v>
      </c>
      <c r="D223" s="117" t="s">
        <v>156</v>
      </c>
      <c r="E223" s="306">
        <v>327250</v>
      </c>
      <c r="F223" s="217"/>
      <c r="G223" s="217">
        <f>+E223</f>
        <v>327250</v>
      </c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>
        <f t="shared" si="12"/>
        <v>327250</v>
      </c>
    </row>
    <row r="224" spans="1:18" ht="69.599999999999994" hidden="1" customHeight="1">
      <c r="A224" s="80" t="s">
        <v>914</v>
      </c>
      <c r="B224" s="97" t="s">
        <v>428</v>
      </c>
      <c r="C224" s="93" t="s">
        <v>500</v>
      </c>
      <c r="D224" s="94" t="s">
        <v>501</v>
      </c>
      <c r="E224" s="301">
        <v>0</v>
      </c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>
        <f t="shared" si="12"/>
        <v>0</v>
      </c>
    </row>
    <row r="225" spans="1:18" ht="69.599999999999994" hidden="1" customHeight="1">
      <c r="A225" s="103" t="s">
        <v>915</v>
      </c>
      <c r="B225" s="120">
        <v>230</v>
      </c>
      <c r="C225" s="116" t="s">
        <v>500</v>
      </c>
      <c r="D225" s="117" t="s">
        <v>501</v>
      </c>
      <c r="E225" s="306">
        <v>0</v>
      </c>
      <c r="F225" s="217"/>
      <c r="G225" s="217"/>
      <c r="H225" s="217"/>
      <c r="I225" s="217"/>
      <c r="J225" s="217"/>
      <c r="K225" s="217"/>
      <c r="L225" s="217"/>
      <c r="M225" s="217"/>
      <c r="N225" s="217"/>
      <c r="O225" s="217"/>
      <c r="P225" s="217"/>
      <c r="Q225" s="217"/>
      <c r="R225" s="217">
        <f t="shared" si="12"/>
        <v>0</v>
      </c>
    </row>
    <row r="226" spans="1:18" ht="69.599999999999994" hidden="1" customHeight="1">
      <c r="A226" s="80" t="s">
        <v>916</v>
      </c>
      <c r="B226" s="97" t="s">
        <v>428</v>
      </c>
      <c r="C226" s="93" t="s">
        <v>502</v>
      </c>
      <c r="D226" s="94" t="s">
        <v>503</v>
      </c>
      <c r="E226" s="301">
        <v>0</v>
      </c>
      <c r="F226" s="218"/>
      <c r="G226" s="218"/>
      <c r="H226" s="218"/>
      <c r="I226" s="218"/>
      <c r="J226" s="218"/>
      <c r="K226" s="218"/>
      <c r="L226" s="218"/>
      <c r="M226" s="218"/>
      <c r="N226" s="218"/>
      <c r="O226" s="218"/>
      <c r="P226" s="218"/>
      <c r="Q226" s="218"/>
      <c r="R226" s="218">
        <f t="shared" si="12"/>
        <v>0</v>
      </c>
    </row>
    <row r="227" spans="1:18" ht="69.599999999999994" hidden="1" customHeight="1">
      <c r="A227" s="103" t="s">
        <v>917</v>
      </c>
      <c r="B227" s="120">
        <v>230</v>
      </c>
      <c r="C227" s="116" t="s">
        <v>502</v>
      </c>
      <c r="D227" s="117" t="s">
        <v>503</v>
      </c>
      <c r="E227" s="306">
        <v>0</v>
      </c>
      <c r="F227" s="217"/>
      <c r="G227" s="217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>
        <f t="shared" si="12"/>
        <v>0</v>
      </c>
    </row>
    <row r="228" spans="1:18" ht="69.599999999999994" hidden="1" customHeight="1">
      <c r="A228" s="80" t="s">
        <v>918</v>
      </c>
      <c r="B228" s="97" t="s">
        <v>428</v>
      </c>
      <c r="C228" s="93" t="s">
        <v>504</v>
      </c>
      <c r="D228" s="94" t="s">
        <v>505</v>
      </c>
      <c r="E228" s="301">
        <v>0</v>
      </c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8"/>
      <c r="Q228" s="218"/>
      <c r="R228" s="218">
        <f t="shared" si="12"/>
        <v>0</v>
      </c>
    </row>
    <row r="229" spans="1:18" ht="69.599999999999994" hidden="1" customHeight="1">
      <c r="A229" s="103" t="s">
        <v>919</v>
      </c>
      <c r="B229" s="120">
        <v>230</v>
      </c>
      <c r="C229" s="116" t="s">
        <v>504</v>
      </c>
      <c r="D229" s="117" t="s">
        <v>505</v>
      </c>
      <c r="E229" s="306">
        <v>0</v>
      </c>
      <c r="F229" s="217"/>
      <c r="G229" s="217"/>
      <c r="H229" s="217"/>
      <c r="I229" s="217"/>
      <c r="J229" s="217"/>
      <c r="K229" s="217"/>
      <c r="L229" s="217"/>
      <c r="M229" s="217"/>
      <c r="N229" s="217"/>
      <c r="O229" s="217"/>
      <c r="P229" s="217"/>
      <c r="Q229" s="217"/>
      <c r="R229" s="217">
        <f t="shared" si="12"/>
        <v>0</v>
      </c>
    </row>
    <row r="230" spans="1:18" ht="69.599999999999994" hidden="1" customHeight="1">
      <c r="A230" s="80" t="s">
        <v>920</v>
      </c>
      <c r="B230" s="97" t="s">
        <v>428</v>
      </c>
      <c r="C230" s="93" t="s">
        <v>506</v>
      </c>
      <c r="D230" s="94" t="s">
        <v>507</v>
      </c>
      <c r="E230" s="301">
        <v>0</v>
      </c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>
        <f t="shared" si="12"/>
        <v>0</v>
      </c>
    </row>
    <row r="231" spans="1:18" ht="69.599999999999994" hidden="1" customHeight="1">
      <c r="A231" s="103" t="s">
        <v>921</v>
      </c>
      <c r="B231" s="120">
        <v>230</v>
      </c>
      <c r="C231" s="116" t="s">
        <v>506</v>
      </c>
      <c r="D231" s="117" t="s">
        <v>507</v>
      </c>
      <c r="E231" s="306">
        <v>0</v>
      </c>
      <c r="F231" s="217"/>
      <c r="G231" s="217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>
        <f t="shared" si="12"/>
        <v>0</v>
      </c>
    </row>
    <row r="232" spans="1:18" ht="69.599999999999994" hidden="1" customHeight="1">
      <c r="A232" s="80" t="s">
        <v>922</v>
      </c>
      <c r="B232" s="97" t="s">
        <v>428</v>
      </c>
      <c r="C232" s="93" t="s">
        <v>508</v>
      </c>
      <c r="D232" s="94" t="s">
        <v>509</v>
      </c>
      <c r="E232" s="301">
        <v>0</v>
      </c>
      <c r="F232" s="218"/>
      <c r="G232" s="218"/>
      <c r="H232" s="218"/>
      <c r="I232" s="218"/>
      <c r="J232" s="218"/>
      <c r="K232" s="218"/>
      <c r="L232" s="218"/>
      <c r="M232" s="218"/>
      <c r="N232" s="218"/>
      <c r="O232" s="218"/>
      <c r="P232" s="218"/>
      <c r="Q232" s="218"/>
      <c r="R232" s="218">
        <f t="shared" si="12"/>
        <v>0</v>
      </c>
    </row>
    <row r="233" spans="1:18" s="249" customFormat="1" ht="69.599999999999994" hidden="1" customHeight="1">
      <c r="A233" s="103" t="s">
        <v>923</v>
      </c>
      <c r="B233" s="120">
        <v>230</v>
      </c>
      <c r="C233" s="116" t="s">
        <v>508</v>
      </c>
      <c r="D233" s="117" t="s">
        <v>509</v>
      </c>
      <c r="E233" s="306">
        <v>0</v>
      </c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  <c r="R233" s="248">
        <f t="shared" si="12"/>
        <v>0</v>
      </c>
    </row>
    <row r="234" spans="1:18" ht="69.599999999999994" hidden="1" customHeight="1">
      <c r="A234" s="80" t="s">
        <v>924</v>
      </c>
      <c r="B234" s="97" t="s">
        <v>428</v>
      </c>
      <c r="C234" s="93" t="s">
        <v>510</v>
      </c>
      <c r="D234" s="94" t="s">
        <v>511</v>
      </c>
      <c r="E234" s="301">
        <v>0</v>
      </c>
      <c r="F234" s="218"/>
      <c r="G234" s="218">
        <f>+E234</f>
        <v>0</v>
      </c>
      <c r="H234" s="218"/>
      <c r="I234" s="218"/>
      <c r="J234" s="218"/>
      <c r="K234" s="218"/>
      <c r="L234" s="218"/>
      <c r="M234" s="218"/>
      <c r="N234" s="218"/>
      <c r="O234" s="218"/>
      <c r="P234" s="218"/>
      <c r="Q234" s="218"/>
      <c r="R234" s="218">
        <f t="shared" si="12"/>
        <v>0</v>
      </c>
    </row>
    <row r="235" spans="1:18" ht="69.599999999999994" hidden="1" customHeight="1">
      <c r="A235" s="103" t="s">
        <v>925</v>
      </c>
      <c r="B235" s="120">
        <v>230</v>
      </c>
      <c r="C235" s="116" t="s">
        <v>510</v>
      </c>
      <c r="D235" s="117" t="s">
        <v>511</v>
      </c>
      <c r="E235" s="306">
        <v>0</v>
      </c>
      <c r="F235" s="217"/>
      <c r="G235" s="217"/>
      <c r="H235" s="217"/>
      <c r="I235" s="217"/>
      <c r="J235" s="217"/>
      <c r="K235" s="217"/>
      <c r="L235" s="217"/>
      <c r="M235" s="217"/>
      <c r="N235" s="217"/>
      <c r="O235" s="217"/>
      <c r="P235" s="217"/>
      <c r="Q235" s="217"/>
      <c r="R235" s="217">
        <f t="shared" si="12"/>
        <v>0</v>
      </c>
    </row>
    <row r="236" spans="1:18" ht="69.599999999999994" hidden="1" customHeight="1">
      <c r="A236" s="80" t="s">
        <v>926</v>
      </c>
      <c r="B236" s="97" t="s">
        <v>428</v>
      </c>
      <c r="C236" s="93" t="s">
        <v>512</v>
      </c>
      <c r="D236" s="94" t="s">
        <v>513</v>
      </c>
      <c r="E236" s="301">
        <v>0</v>
      </c>
      <c r="F236" s="218"/>
      <c r="G236" s="218"/>
      <c r="H236" s="218"/>
      <c r="I236" s="218"/>
      <c r="J236" s="218"/>
      <c r="K236" s="218"/>
      <c r="L236" s="218"/>
      <c r="M236" s="218"/>
      <c r="N236" s="218"/>
      <c r="O236" s="218"/>
      <c r="P236" s="218"/>
      <c r="Q236" s="218"/>
      <c r="R236" s="218">
        <f t="shared" si="12"/>
        <v>0</v>
      </c>
    </row>
    <row r="237" spans="1:18" ht="69.599999999999994" hidden="1" customHeight="1">
      <c r="A237" s="103" t="s">
        <v>927</v>
      </c>
      <c r="B237" s="120">
        <v>230</v>
      </c>
      <c r="C237" s="116" t="s">
        <v>512</v>
      </c>
      <c r="D237" s="117" t="s">
        <v>513</v>
      </c>
      <c r="E237" s="306">
        <v>0</v>
      </c>
      <c r="F237" s="217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>
        <f t="shared" si="12"/>
        <v>0</v>
      </c>
    </row>
    <row r="238" spans="1:18" ht="69.599999999999994" hidden="1" customHeight="1">
      <c r="A238" s="80" t="s">
        <v>928</v>
      </c>
      <c r="B238" s="97" t="s">
        <v>428</v>
      </c>
      <c r="C238" s="93" t="s">
        <v>514</v>
      </c>
      <c r="D238" s="94" t="s">
        <v>515</v>
      </c>
      <c r="E238" s="301">
        <v>0</v>
      </c>
      <c r="F238" s="218"/>
      <c r="G238" s="218"/>
      <c r="H238" s="218"/>
      <c r="I238" s="218"/>
      <c r="J238" s="218"/>
      <c r="K238" s="218"/>
      <c r="L238" s="218"/>
      <c r="M238" s="218"/>
      <c r="N238" s="218"/>
      <c r="O238" s="218"/>
      <c r="P238" s="218"/>
      <c r="Q238" s="218"/>
      <c r="R238" s="218">
        <f t="shared" si="12"/>
        <v>0</v>
      </c>
    </row>
    <row r="239" spans="1:18" ht="69.599999999999994" hidden="1" customHeight="1">
      <c r="A239" s="103" t="s">
        <v>929</v>
      </c>
      <c r="B239" s="120">
        <v>230</v>
      </c>
      <c r="C239" s="116" t="s">
        <v>514</v>
      </c>
      <c r="D239" s="117" t="s">
        <v>515</v>
      </c>
      <c r="E239" s="306">
        <v>0</v>
      </c>
      <c r="F239" s="217"/>
      <c r="G239" s="217"/>
      <c r="H239" s="217"/>
      <c r="I239" s="217"/>
      <c r="J239" s="217"/>
      <c r="K239" s="217"/>
      <c r="L239" s="217"/>
      <c r="M239" s="217"/>
      <c r="N239" s="217"/>
      <c r="O239" s="217"/>
      <c r="P239" s="217"/>
      <c r="Q239" s="217"/>
      <c r="R239" s="217">
        <f t="shared" si="12"/>
        <v>0</v>
      </c>
    </row>
    <row r="240" spans="1:18" ht="69.599999999999994" hidden="1" customHeight="1">
      <c r="A240" s="80" t="s">
        <v>930</v>
      </c>
      <c r="B240" s="97" t="s">
        <v>428</v>
      </c>
      <c r="C240" s="93" t="s">
        <v>516</v>
      </c>
      <c r="D240" s="94" t="s">
        <v>517</v>
      </c>
      <c r="E240" s="301">
        <v>0</v>
      </c>
      <c r="F240" s="218"/>
      <c r="G240" s="218"/>
      <c r="H240" s="218"/>
      <c r="I240" s="218"/>
      <c r="J240" s="218"/>
      <c r="K240" s="218"/>
      <c r="L240" s="218"/>
      <c r="M240" s="218"/>
      <c r="N240" s="218"/>
      <c r="O240" s="218"/>
      <c r="P240" s="218"/>
      <c r="Q240" s="218"/>
      <c r="R240" s="218">
        <f t="shared" si="12"/>
        <v>0</v>
      </c>
    </row>
    <row r="241" spans="1:18" ht="69.599999999999994" hidden="1" customHeight="1">
      <c r="A241" s="103" t="s">
        <v>931</v>
      </c>
      <c r="B241" s="120">
        <v>230</v>
      </c>
      <c r="C241" s="116" t="s">
        <v>516</v>
      </c>
      <c r="D241" s="117" t="s">
        <v>517</v>
      </c>
      <c r="E241" s="306">
        <v>0</v>
      </c>
      <c r="F241" s="217"/>
      <c r="G241" s="217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>
        <f t="shared" si="12"/>
        <v>0</v>
      </c>
    </row>
    <row r="242" spans="1:18" ht="69.599999999999994" hidden="1" customHeight="1">
      <c r="A242" s="80" t="s">
        <v>932</v>
      </c>
      <c r="B242" s="97" t="s">
        <v>428</v>
      </c>
      <c r="C242" s="93" t="s">
        <v>158</v>
      </c>
      <c r="D242" s="94" t="s">
        <v>159</v>
      </c>
      <c r="E242" s="301">
        <v>0</v>
      </c>
      <c r="F242" s="218"/>
      <c r="G242" s="218"/>
      <c r="H242" s="218"/>
      <c r="I242" s="218"/>
      <c r="J242" s="218"/>
      <c r="K242" s="218"/>
      <c r="L242" s="218"/>
      <c r="M242" s="218"/>
      <c r="N242" s="218"/>
      <c r="O242" s="218"/>
      <c r="P242" s="218"/>
      <c r="Q242" s="218"/>
      <c r="R242" s="218">
        <f t="shared" si="12"/>
        <v>0</v>
      </c>
    </row>
    <row r="243" spans="1:18" ht="69.599999999999994" customHeight="1">
      <c r="A243" s="103" t="s">
        <v>160</v>
      </c>
      <c r="B243" s="120">
        <v>230</v>
      </c>
      <c r="C243" s="116" t="s">
        <v>158</v>
      </c>
      <c r="D243" s="117" t="s">
        <v>159</v>
      </c>
      <c r="E243" s="306">
        <v>52360</v>
      </c>
      <c r="F243" s="217"/>
      <c r="G243" s="217">
        <f>+E243</f>
        <v>52360</v>
      </c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>
        <f t="shared" si="12"/>
        <v>52360</v>
      </c>
    </row>
    <row r="244" spans="1:18" ht="69.599999999999994" hidden="1" customHeight="1">
      <c r="A244" s="80" t="s">
        <v>933</v>
      </c>
      <c r="B244" s="97" t="s">
        <v>428</v>
      </c>
      <c r="C244" s="93" t="s">
        <v>518</v>
      </c>
      <c r="D244" s="94" t="s">
        <v>519</v>
      </c>
      <c r="E244" s="301">
        <v>0</v>
      </c>
      <c r="F244" s="218"/>
      <c r="G244" s="218"/>
      <c r="H244" s="218"/>
      <c r="I244" s="218"/>
      <c r="J244" s="218"/>
      <c r="K244" s="218"/>
      <c r="L244" s="218"/>
      <c r="M244" s="218"/>
      <c r="N244" s="218"/>
      <c r="O244" s="218"/>
      <c r="P244" s="218"/>
      <c r="Q244" s="218"/>
      <c r="R244" s="218">
        <f t="shared" si="12"/>
        <v>0</v>
      </c>
    </row>
    <row r="245" spans="1:18" ht="69.599999999999994" hidden="1" customHeight="1">
      <c r="A245" s="103" t="s">
        <v>934</v>
      </c>
      <c r="B245" s="120">
        <v>230</v>
      </c>
      <c r="C245" s="116" t="s">
        <v>518</v>
      </c>
      <c r="D245" s="117" t="s">
        <v>519</v>
      </c>
      <c r="E245" s="306">
        <v>0</v>
      </c>
      <c r="F245" s="217"/>
      <c r="G245" s="217"/>
      <c r="H245" s="217"/>
      <c r="I245" s="217"/>
      <c r="J245" s="217"/>
      <c r="K245" s="217"/>
      <c r="L245" s="217"/>
      <c r="M245" s="217"/>
      <c r="N245" s="217"/>
      <c r="O245" s="217"/>
      <c r="P245" s="217"/>
      <c r="Q245" s="217"/>
      <c r="R245" s="217">
        <f t="shared" si="12"/>
        <v>0</v>
      </c>
    </row>
    <row r="246" spans="1:18" ht="69.599999999999994" hidden="1" customHeight="1">
      <c r="A246" s="80" t="s">
        <v>935</v>
      </c>
      <c r="B246" s="97" t="s">
        <v>428</v>
      </c>
      <c r="C246" s="93" t="s">
        <v>520</v>
      </c>
      <c r="D246" s="94" t="s">
        <v>521</v>
      </c>
      <c r="E246" s="301">
        <v>0</v>
      </c>
      <c r="F246" s="218"/>
      <c r="G246" s="218"/>
      <c r="H246" s="218"/>
      <c r="I246" s="218"/>
      <c r="J246" s="218"/>
      <c r="K246" s="218"/>
      <c r="L246" s="218"/>
      <c r="M246" s="218"/>
      <c r="N246" s="218"/>
      <c r="O246" s="218"/>
      <c r="P246" s="218"/>
      <c r="Q246" s="218"/>
      <c r="R246" s="218">
        <f t="shared" si="12"/>
        <v>0</v>
      </c>
    </row>
    <row r="247" spans="1:18" ht="69.599999999999994" hidden="1" customHeight="1">
      <c r="A247" s="103" t="s">
        <v>936</v>
      </c>
      <c r="B247" s="120">
        <v>230</v>
      </c>
      <c r="C247" s="116" t="s">
        <v>520</v>
      </c>
      <c r="D247" s="117" t="s">
        <v>521</v>
      </c>
      <c r="E247" s="306">
        <v>0</v>
      </c>
      <c r="F247" s="217"/>
      <c r="G247" s="217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>
        <f t="shared" si="12"/>
        <v>0</v>
      </c>
    </row>
    <row r="248" spans="1:18" ht="69.599999999999994" hidden="1" customHeight="1">
      <c r="A248" s="80" t="s">
        <v>937</v>
      </c>
      <c r="B248" s="97" t="s">
        <v>428</v>
      </c>
      <c r="C248" s="93" t="s">
        <v>522</v>
      </c>
      <c r="D248" s="94" t="s">
        <v>523</v>
      </c>
      <c r="E248" s="301">
        <v>0</v>
      </c>
      <c r="F248" s="218"/>
      <c r="G248" s="218"/>
      <c r="H248" s="218"/>
      <c r="I248" s="218"/>
      <c r="J248" s="218"/>
      <c r="K248" s="218"/>
      <c r="L248" s="218"/>
      <c r="M248" s="218"/>
      <c r="N248" s="218"/>
      <c r="O248" s="218"/>
      <c r="P248" s="218"/>
      <c r="Q248" s="218"/>
      <c r="R248" s="218">
        <f t="shared" si="12"/>
        <v>0</v>
      </c>
    </row>
    <row r="249" spans="1:18" ht="69.599999999999994" hidden="1" customHeight="1">
      <c r="A249" s="103" t="s">
        <v>938</v>
      </c>
      <c r="B249" s="120">
        <v>230</v>
      </c>
      <c r="C249" s="116" t="s">
        <v>522</v>
      </c>
      <c r="D249" s="117" t="s">
        <v>523</v>
      </c>
      <c r="E249" s="306">
        <v>0</v>
      </c>
      <c r="F249" s="217"/>
      <c r="G249" s="217"/>
      <c r="H249" s="217"/>
      <c r="I249" s="217"/>
      <c r="J249" s="217"/>
      <c r="K249" s="217"/>
      <c r="L249" s="217"/>
      <c r="M249" s="217"/>
      <c r="N249" s="217"/>
      <c r="O249" s="217"/>
      <c r="P249" s="217"/>
      <c r="Q249" s="217"/>
      <c r="R249" s="217">
        <f t="shared" si="12"/>
        <v>0</v>
      </c>
    </row>
    <row r="250" spans="1:18" ht="69.599999999999994" hidden="1" customHeight="1">
      <c r="A250" s="80" t="s">
        <v>939</v>
      </c>
      <c r="B250" s="97" t="s">
        <v>428</v>
      </c>
      <c r="C250" s="93" t="s">
        <v>524</v>
      </c>
      <c r="D250" s="94" t="s">
        <v>525</v>
      </c>
      <c r="E250" s="301">
        <v>0</v>
      </c>
      <c r="F250" s="218"/>
      <c r="G250" s="218"/>
      <c r="H250" s="218"/>
      <c r="I250" s="218"/>
      <c r="J250" s="218"/>
      <c r="K250" s="218"/>
      <c r="L250" s="218"/>
      <c r="M250" s="218"/>
      <c r="N250" s="218"/>
      <c r="O250" s="218"/>
      <c r="P250" s="218"/>
      <c r="Q250" s="218"/>
      <c r="R250" s="218">
        <f t="shared" si="12"/>
        <v>0</v>
      </c>
    </row>
    <row r="251" spans="1:18" ht="69.599999999999994" hidden="1" customHeight="1">
      <c r="A251" s="103" t="s">
        <v>940</v>
      </c>
      <c r="B251" s="120">
        <v>230</v>
      </c>
      <c r="C251" s="116" t="s">
        <v>524</v>
      </c>
      <c r="D251" s="117" t="s">
        <v>525</v>
      </c>
      <c r="E251" s="306">
        <v>0</v>
      </c>
      <c r="F251" s="217"/>
      <c r="G251" s="217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>
        <f t="shared" si="12"/>
        <v>0</v>
      </c>
    </row>
    <row r="252" spans="1:18" ht="69.599999999999994" hidden="1" customHeight="1">
      <c r="A252" s="80" t="s">
        <v>941</v>
      </c>
      <c r="B252" s="97" t="s">
        <v>428</v>
      </c>
      <c r="C252" s="93" t="s">
        <v>161</v>
      </c>
      <c r="D252" s="94" t="s">
        <v>162</v>
      </c>
      <c r="E252" s="301">
        <v>0</v>
      </c>
      <c r="F252" s="218"/>
      <c r="G252" s="218"/>
      <c r="H252" s="218"/>
      <c r="I252" s="218"/>
      <c r="J252" s="218"/>
      <c r="K252" s="218"/>
      <c r="L252" s="218"/>
      <c r="M252" s="218"/>
      <c r="N252" s="218"/>
      <c r="O252" s="218"/>
      <c r="P252" s="218"/>
      <c r="Q252" s="218"/>
      <c r="R252" s="218">
        <f t="shared" si="12"/>
        <v>0</v>
      </c>
    </row>
    <row r="253" spans="1:18" ht="69.599999999999994" customHeight="1">
      <c r="A253" s="103" t="s">
        <v>163</v>
      </c>
      <c r="B253" s="120">
        <v>230</v>
      </c>
      <c r="C253" s="116" t="s">
        <v>161</v>
      </c>
      <c r="D253" s="117" t="s">
        <v>162</v>
      </c>
      <c r="E253" s="306">
        <v>47020</v>
      </c>
      <c r="F253" s="217"/>
      <c r="G253" s="217">
        <f>+E253</f>
        <v>47020</v>
      </c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>
        <f t="shared" si="12"/>
        <v>47020</v>
      </c>
    </row>
    <row r="254" spans="1:18" ht="69.599999999999994" hidden="1" customHeight="1">
      <c r="A254" s="80" t="s">
        <v>942</v>
      </c>
      <c r="B254" s="97" t="s">
        <v>428</v>
      </c>
      <c r="C254" s="93" t="s">
        <v>526</v>
      </c>
      <c r="D254" s="94" t="s">
        <v>527</v>
      </c>
      <c r="E254" s="301">
        <v>0</v>
      </c>
      <c r="F254" s="218"/>
      <c r="G254" s="218"/>
      <c r="H254" s="218"/>
      <c r="I254" s="218"/>
      <c r="J254" s="218"/>
      <c r="K254" s="218"/>
      <c r="L254" s="218"/>
      <c r="M254" s="218"/>
      <c r="N254" s="218"/>
      <c r="O254" s="218"/>
      <c r="P254" s="218"/>
      <c r="Q254" s="218"/>
      <c r="R254" s="218">
        <f t="shared" si="12"/>
        <v>0</v>
      </c>
    </row>
    <row r="255" spans="1:18" ht="69.599999999999994" hidden="1" customHeight="1">
      <c r="A255" s="103" t="s">
        <v>943</v>
      </c>
      <c r="B255" s="120">
        <v>230</v>
      </c>
      <c r="C255" s="116" t="s">
        <v>526</v>
      </c>
      <c r="D255" s="117" t="s">
        <v>527</v>
      </c>
      <c r="E255" s="306">
        <v>0</v>
      </c>
      <c r="F255" s="217"/>
      <c r="G255" s="217"/>
      <c r="H255" s="217"/>
      <c r="I255" s="217"/>
      <c r="J255" s="217"/>
      <c r="K255" s="217"/>
      <c r="L255" s="217"/>
      <c r="M255" s="217"/>
      <c r="N255" s="217"/>
      <c r="O255" s="217"/>
      <c r="P255" s="217"/>
      <c r="Q255" s="217"/>
      <c r="R255" s="217">
        <f t="shared" si="12"/>
        <v>0</v>
      </c>
    </row>
    <row r="256" spans="1:18" ht="69.599999999999994" hidden="1" customHeight="1">
      <c r="A256" s="80" t="s">
        <v>944</v>
      </c>
      <c r="B256" s="97" t="s">
        <v>428</v>
      </c>
      <c r="C256" s="93" t="s">
        <v>528</v>
      </c>
      <c r="D256" s="94" t="s">
        <v>529</v>
      </c>
      <c r="E256" s="301">
        <v>0</v>
      </c>
      <c r="F256" s="218"/>
      <c r="G256" s="218"/>
      <c r="H256" s="218"/>
      <c r="I256" s="218"/>
      <c r="J256" s="218"/>
      <c r="K256" s="218"/>
      <c r="L256" s="218"/>
      <c r="M256" s="218"/>
      <c r="N256" s="218"/>
      <c r="O256" s="218"/>
      <c r="P256" s="218"/>
      <c r="Q256" s="218"/>
      <c r="R256" s="218">
        <f t="shared" si="12"/>
        <v>0</v>
      </c>
    </row>
    <row r="257" spans="1:18" ht="69.599999999999994" hidden="1" customHeight="1">
      <c r="A257" s="103" t="s">
        <v>945</v>
      </c>
      <c r="B257" s="120">
        <v>230</v>
      </c>
      <c r="C257" s="116" t="s">
        <v>528</v>
      </c>
      <c r="D257" s="117" t="s">
        <v>529</v>
      </c>
      <c r="E257" s="306">
        <v>0</v>
      </c>
      <c r="F257" s="217"/>
      <c r="G257" s="217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>
        <f t="shared" si="12"/>
        <v>0</v>
      </c>
    </row>
    <row r="258" spans="1:18" ht="69.599999999999994" hidden="1" customHeight="1">
      <c r="A258" s="80" t="s">
        <v>946</v>
      </c>
      <c r="B258" s="97" t="s">
        <v>428</v>
      </c>
      <c r="C258" s="93" t="s">
        <v>164</v>
      </c>
      <c r="D258" s="94" t="s">
        <v>165</v>
      </c>
      <c r="E258" s="301">
        <v>0</v>
      </c>
      <c r="F258" s="218"/>
      <c r="G258" s="218"/>
      <c r="H258" s="218"/>
      <c r="I258" s="218"/>
      <c r="J258" s="218"/>
      <c r="K258" s="218"/>
      <c r="L258" s="218"/>
      <c r="M258" s="218"/>
      <c r="N258" s="218"/>
      <c r="O258" s="218"/>
      <c r="P258" s="218"/>
      <c r="Q258" s="218"/>
      <c r="R258" s="218">
        <f t="shared" si="12"/>
        <v>0</v>
      </c>
    </row>
    <row r="259" spans="1:18" ht="69.599999999999994" customHeight="1">
      <c r="A259" s="103" t="s">
        <v>166</v>
      </c>
      <c r="B259" s="120">
        <v>230</v>
      </c>
      <c r="C259" s="116" t="s">
        <v>164</v>
      </c>
      <c r="D259" s="117" t="s">
        <v>165</v>
      </c>
      <c r="E259" s="306">
        <v>228000</v>
      </c>
      <c r="F259" s="217"/>
      <c r="G259" s="217">
        <f>+E259</f>
        <v>228000</v>
      </c>
      <c r="H259" s="217"/>
      <c r="I259" s="217"/>
      <c r="J259" s="217"/>
      <c r="K259" s="217"/>
      <c r="L259" s="217"/>
      <c r="M259" s="217"/>
      <c r="N259" s="217"/>
      <c r="O259" s="217"/>
      <c r="P259" s="217"/>
      <c r="Q259" s="217"/>
      <c r="R259" s="217">
        <f t="shared" si="12"/>
        <v>228000</v>
      </c>
    </row>
    <row r="260" spans="1:18" ht="69.599999999999994" hidden="1" customHeight="1">
      <c r="A260" s="80" t="s">
        <v>947</v>
      </c>
      <c r="B260" s="97" t="s">
        <v>428</v>
      </c>
      <c r="C260" s="93" t="s">
        <v>167</v>
      </c>
      <c r="D260" s="94" t="s">
        <v>168</v>
      </c>
      <c r="E260" s="301">
        <v>0</v>
      </c>
      <c r="F260" s="218"/>
      <c r="G260" s="218"/>
      <c r="H260" s="218"/>
      <c r="I260" s="218"/>
      <c r="J260" s="218"/>
      <c r="K260" s="218"/>
      <c r="L260" s="218"/>
      <c r="M260" s="218"/>
      <c r="N260" s="218"/>
      <c r="O260" s="218"/>
      <c r="P260" s="218"/>
      <c r="Q260" s="218"/>
      <c r="R260" s="218">
        <f t="shared" si="12"/>
        <v>0</v>
      </c>
    </row>
    <row r="261" spans="1:18" ht="69.599999999999994" customHeight="1">
      <c r="A261" s="103" t="s">
        <v>169</v>
      </c>
      <c r="B261" s="120">
        <v>230</v>
      </c>
      <c r="C261" s="116" t="s">
        <v>167</v>
      </c>
      <c r="D261" s="117" t="s">
        <v>168</v>
      </c>
      <c r="E261" s="306">
        <v>227801</v>
      </c>
      <c r="F261" s="217"/>
      <c r="G261" s="217">
        <f>+E261</f>
        <v>227801</v>
      </c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>
        <f t="shared" si="12"/>
        <v>227801</v>
      </c>
    </row>
    <row r="262" spans="1:18" ht="69.599999999999994" hidden="1" customHeight="1">
      <c r="A262" s="80" t="s">
        <v>948</v>
      </c>
      <c r="B262" s="97" t="s">
        <v>428</v>
      </c>
      <c r="C262" s="93" t="s">
        <v>530</v>
      </c>
      <c r="D262" s="94" t="s">
        <v>531</v>
      </c>
      <c r="E262" s="301">
        <v>0</v>
      </c>
      <c r="F262" s="218"/>
      <c r="G262" s="218"/>
      <c r="H262" s="218"/>
      <c r="I262" s="218"/>
      <c r="J262" s="218"/>
      <c r="K262" s="218"/>
      <c r="L262" s="218"/>
      <c r="M262" s="218"/>
      <c r="N262" s="218"/>
      <c r="O262" s="218"/>
      <c r="P262" s="218"/>
      <c r="Q262" s="218"/>
      <c r="R262" s="218">
        <f t="shared" si="12"/>
        <v>0</v>
      </c>
    </row>
    <row r="263" spans="1:18" ht="69.599999999999994" hidden="1" customHeight="1">
      <c r="A263" s="103" t="s">
        <v>949</v>
      </c>
      <c r="B263" s="120">
        <v>230</v>
      </c>
      <c r="C263" s="116" t="s">
        <v>530</v>
      </c>
      <c r="D263" s="117" t="s">
        <v>531</v>
      </c>
      <c r="E263" s="306">
        <v>0</v>
      </c>
      <c r="F263" s="217"/>
      <c r="G263" s="217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>
        <f t="shared" si="12"/>
        <v>0</v>
      </c>
    </row>
    <row r="264" spans="1:18" ht="69.599999999999994" hidden="1" customHeight="1">
      <c r="A264" s="80" t="s">
        <v>950</v>
      </c>
      <c r="B264" s="97" t="s">
        <v>428</v>
      </c>
      <c r="C264" s="93" t="s">
        <v>532</v>
      </c>
      <c r="D264" s="94" t="s">
        <v>533</v>
      </c>
      <c r="E264" s="301">
        <v>0</v>
      </c>
      <c r="F264" s="218"/>
      <c r="G264" s="218"/>
      <c r="H264" s="218"/>
      <c r="I264" s="218"/>
      <c r="J264" s="218"/>
      <c r="K264" s="218"/>
      <c r="L264" s="218"/>
      <c r="M264" s="218"/>
      <c r="N264" s="218"/>
      <c r="O264" s="218"/>
      <c r="P264" s="218"/>
      <c r="Q264" s="218"/>
      <c r="R264" s="218">
        <f t="shared" si="12"/>
        <v>0</v>
      </c>
    </row>
    <row r="265" spans="1:18" ht="69.599999999999994" hidden="1" customHeight="1">
      <c r="A265" s="103" t="s">
        <v>951</v>
      </c>
      <c r="B265" s="120">
        <v>230</v>
      </c>
      <c r="C265" s="116" t="s">
        <v>532</v>
      </c>
      <c r="D265" s="117" t="s">
        <v>533</v>
      </c>
      <c r="E265" s="306">
        <v>0</v>
      </c>
      <c r="F265" s="217"/>
      <c r="G265" s="217"/>
      <c r="H265" s="217"/>
      <c r="I265" s="217"/>
      <c r="J265" s="217"/>
      <c r="K265" s="217"/>
      <c r="L265" s="217"/>
      <c r="M265" s="217"/>
      <c r="N265" s="217"/>
      <c r="O265" s="217"/>
      <c r="P265" s="217"/>
      <c r="Q265" s="217"/>
      <c r="R265" s="217">
        <f t="shared" si="12"/>
        <v>0</v>
      </c>
    </row>
    <row r="266" spans="1:18" ht="69.599999999999994" hidden="1" customHeight="1">
      <c r="A266" s="80" t="s">
        <v>952</v>
      </c>
      <c r="B266" s="97" t="s">
        <v>428</v>
      </c>
      <c r="C266" s="93" t="s">
        <v>170</v>
      </c>
      <c r="D266" s="94" t="s">
        <v>171</v>
      </c>
      <c r="E266" s="301">
        <v>0</v>
      </c>
      <c r="F266" s="218"/>
      <c r="G266" s="218"/>
      <c r="H266" s="218"/>
      <c r="I266" s="218"/>
      <c r="J266" s="218"/>
      <c r="K266" s="218"/>
      <c r="L266" s="218"/>
      <c r="M266" s="218"/>
      <c r="N266" s="218"/>
      <c r="O266" s="218"/>
      <c r="P266" s="218"/>
      <c r="Q266" s="218"/>
      <c r="R266" s="218">
        <f t="shared" si="12"/>
        <v>0</v>
      </c>
    </row>
    <row r="267" spans="1:18" ht="69.599999999999994" customHeight="1">
      <c r="A267" s="103" t="s">
        <v>172</v>
      </c>
      <c r="B267" s="120">
        <v>230</v>
      </c>
      <c r="C267" s="116" t="s">
        <v>170</v>
      </c>
      <c r="D267" s="117" t="s">
        <v>171</v>
      </c>
      <c r="E267" s="306">
        <v>12000</v>
      </c>
      <c r="F267" s="217"/>
      <c r="G267" s="217">
        <f>+E267</f>
        <v>12000</v>
      </c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>
        <f t="shared" si="12"/>
        <v>12000</v>
      </c>
    </row>
    <row r="268" spans="1:18" ht="69.599999999999994" hidden="1" customHeight="1">
      <c r="A268" s="80" t="s">
        <v>953</v>
      </c>
      <c r="B268" s="97" t="s">
        <v>428</v>
      </c>
      <c r="C268" s="93" t="s">
        <v>534</v>
      </c>
      <c r="D268" s="94" t="s">
        <v>535</v>
      </c>
      <c r="E268" s="301">
        <v>0</v>
      </c>
      <c r="F268" s="218"/>
      <c r="G268" s="218"/>
      <c r="H268" s="218"/>
      <c r="I268" s="218"/>
      <c r="J268" s="218"/>
      <c r="K268" s="218"/>
      <c r="L268" s="218"/>
      <c r="M268" s="218"/>
      <c r="N268" s="218"/>
      <c r="O268" s="218"/>
      <c r="P268" s="218"/>
      <c r="Q268" s="218"/>
      <c r="R268" s="218">
        <f t="shared" si="12"/>
        <v>0</v>
      </c>
    </row>
    <row r="269" spans="1:18" ht="69.599999999999994" hidden="1" customHeight="1">
      <c r="A269" s="103" t="s">
        <v>954</v>
      </c>
      <c r="B269" s="120">
        <v>230</v>
      </c>
      <c r="C269" s="116" t="s">
        <v>534</v>
      </c>
      <c r="D269" s="117" t="s">
        <v>535</v>
      </c>
      <c r="E269" s="306">
        <v>0</v>
      </c>
      <c r="F269" s="217"/>
      <c r="G269" s="217"/>
      <c r="H269" s="217"/>
      <c r="I269" s="217"/>
      <c r="J269" s="217"/>
      <c r="K269" s="217"/>
      <c r="L269" s="217"/>
      <c r="M269" s="217"/>
      <c r="N269" s="217"/>
      <c r="O269" s="217"/>
      <c r="P269" s="217"/>
      <c r="Q269" s="217"/>
      <c r="R269" s="217">
        <f t="shared" si="12"/>
        <v>0</v>
      </c>
    </row>
    <row r="270" spans="1:18" ht="69.599999999999994" hidden="1" customHeight="1">
      <c r="A270" s="80" t="s">
        <v>955</v>
      </c>
      <c r="B270" s="97" t="s">
        <v>428</v>
      </c>
      <c r="C270" s="93" t="s">
        <v>536</v>
      </c>
      <c r="D270" s="94" t="s">
        <v>537</v>
      </c>
      <c r="E270" s="301">
        <v>0</v>
      </c>
      <c r="F270" s="218"/>
      <c r="G270" s="218"/>
      <c r="H270" s="218"/>
      <c r="I270" s="218"/>
      <c r="J270" s="218"/>
      <c r="K270" s="218"/>
      <c r="L270" s="218"/>
      <c r="M270" s="218"/>
      <c r="N270" s="218"/>
      <c r="O270" s="218"/>
      <c r="P270" s="218"/>
      <c r="Q270" s="218"/>
      <c r="R270" s="218">
        <f t="shared" si="12"/>
        <v>0</v>
      </c>
    </row>
    <row r="271" spans="1:18" ht="69.599999999999994" hidden="1" customHeight="1">
      <c r="A271" s="103" t="s">
        <v>956</v>
      </c>
      <c r="B271" s="120">
        <v>230</v>
      </c>
      <c r="C271" s="116" t="s">
        <v>536</v>
      </c>
      <c r="D271" s="117" t="s">
        <v>537</v>
      </c>
      <c r="E271" s="306">
        <v>0</v>
      </c>
      <c r="F271" s="217"/>
      <c r="G271" s="217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>
        <f t="shared" si="12"/>
        <v>0</v>
      </c>
    </row>
    <row r="272" spans="1:18" ht="69.599999999999994" hidden="1" customHeight="1">
      <c r="A272" s="80" t="s">
        <v>957</v>
      </c>
      <c r="B272" s="97" t="s">
        <v>428</v>
      </c>
      <c r="C272" s="93" t="s">
        <v>538</v>
      </c>
      <c r="D272" s="94" t="s">
        <v>539</v>
      </c>
      <c r="E272" s="301">
        <v>0</v>
      </c>
      <c r="F272" s="218"/>
      <c r="G272" s="218"/>
      <c r="H272" s="218"/>
      <c r="I272" s="218"/>
      <c r="J272" s="218"/>
      <c r="K272" s="218"/>
      <c r="L272" s="218"/>
      <c r="M272" s="218"/>
      <c r="N272" s="218"/>
      <c r="O272" s="218"/>
      <c r="P272" s="218"/>
      <c r="Q272" s="218"/>
      <c r="R272" s="218">
        <f t="shared" si="12"/>
        <v>0</v>
      </c>
    </row>
    <row r="273" spans="1:18" ht="69.599999999999994" hidden="1" customHeight="1">
      <c r="A273" s="103" t="s">
        <v>958</v>
      </c>
      <c r="B273" s="120">
        <v>230</v>
      </c>
      <c r="C273" s="116" t="s">
        <v>538</v>
      </c>
      <c r="D273" s="117" t="s">
        <v>539</v>
      </c>
      <c r="E273" s="306">
        <v>0</v>
      </c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>
        <f t="shared" si="12"/>
        <v>0</v>
      </c>
    </row>
    <row r="274" spans="1:18" ht="69.599999999999994" hidden="1" customHeight="1">
      <c r="A274" s="80" t="s">
        <v>959</v>
      </c>
      <c r="B274" s="97" t="s">
        <v>428</v>
      </c>
      <c r="C274" s="93" t="s">
        <v>540</v>
      </c>
      <c r="D274" s="94" t="s">
        <v>541</v>
      </c>
      <c r="E274" s="301">
        <v>0</v>
      </c>
      <c r="F274" s="218"/>
      <c r="G274" s="218"/>
      <c r="H274" s="218"/>
      <c r="I274" s="218"/>
      <c r="J274" s="218"/>
      <c r="K274" s="218"/>
      <c r="L274" s="218"/>
      <c r="M274" s="218"/>
      <c r="N274" s="218"/>
      <c r="O274" s="218"/>
      <c r="P274" s="218"/>
      <c r="Q274" s="218"/>
      <c r="R274" s="218">
        <f t="shared" si="12"/>
        <v>0</v>
      </c>
    </row>
    <row r="275" spans="1:18" ht="69.599999999999994" hidden="1" customHeight="1">
      <c r="A275" s="103" t="s">
        <v>960</v>
      </c>
      <c r="B275" s="120">
        <v>230</v>
      </c>
      <c r="C275" s="116" t="s">
        <v>540</v>
      </c>
      <c r="D275" s="117" t="s">
        <v>541</v>
      </c>
      <c r="E275" s="306">
        <v>0</v>
      </c>
      <c r="F275" s="217"/>
      <c r="G275" s="217"/>
      <c r="H275" s="217"/>
      <c r="I275" s="217"/>
      <c r="J275" s="217"/>
      <c r="K275" s="217"/>
      <c r="L275" s="217"/>
      <c r="M275" s="217"/>
      <c r="N275" s="217"/>
      <c r="O275" s="217"/>
      <c r="P275" s="217"/>
      <c r="Q275" s="217"/>
      <c r="R275" s="217">
        <f t="shared" si="12"/>
        <v>0</v>
      </c>
    </row>
    <row r="276" spans="1:18" ht="69.599999999999994" hidden="1" customHeight="1">
      <c r="A276" s="80" t="s">
        <v>961</v>
      </c>
      <c r="B276" s="97" t="s">
        <v>428</v>
      </c>
      <c r="C276" s="93" t="s">
        <v>542</v>
      </c>
      <c r="D276" s="94" t="s">
        <v>543</v>
      </c>
      <c r="E276" s="301">
        <v>0</v>
      </c>
      <c r="F276" s="218"/>
      <c r="G276" s="218"/>
      <c r="H276" s="218"/>
      <c r="I276" s="218"/>
      <c r="J276" s="218"/>
      <c r="K276" s="218"/>
      <c r="L276" s="218"/>
      <c r="M276" s="218"/>
      <c r="N276" s="218"/>
      <c r="O276" s="218"/>
      <c r="P276" s="218"/>
      <c r="Q276" s="218"/>
      <c r="R276" s="218">
        <f t="shared" ref="R276:R339" si="13">SUM(F276:Q276)</f>
        <v>0</v>
      </c>
    </row>
    <row r="277" spans="1:18" ht="69.599999999999994" hidden="1" customHeight="1">
      <c r="A277" s="103" t="s">
        <v>962</v>
      </c>
      <c r="B277" s="120">
        <v>230</v>
      </c>
      <c r="C277" s="116" t="s">
        <v>542</v>
      </c>
      <c r="D277" s="117" t="s">
        <v>543</v>
      </c>
      <c r="E277" s="306">
        <v>0</v>
      </c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>
        <f t="shared" si="13"/>
        <v>0</v>
      </c>
    </row>
    <row r="278" spans="1:18" ht="69.599999999999994" hidden="1" customHeight="1">
      <c r="A278" s="80" t="s">
        <v>963</v>
      </c>
      <c r="B278" s="97" t="s">
        <v>428</v>
      </c>
      <c r="C278" s="93" t="s">
        <v>544</v>
      </c>
      <c r="D278" s="94" t="s">
        <v>545</v>
      </c>
      <c r="E278" s="301">
        <v>0</v>
      </c>
      <c r="F278" s="218"/>
      <c r="G278" s="218"/>
      <c r="H278" s="218"/>
      <c r="I278" s="218"/>
      <c r="J278" s="218"/>
      <c r="K278" s="218"/>
      <c r="L278" s="218"/>
      <c r="M278" s="218"/>
      <c r="N278" s="218"/>
      <c r="O278" s="218"/>
      <c r="P278" s="218"/>
      <c r="Q278" s="218"/>
      <c r="R278" s="218">
        <f t="shared" si="13"/>
        <v>0</v>
      </c>
    </row>
    <row r="279" spans="1:18" ht="69.599999999999994" hidden="1" customHeight="1">
      <c r="A279" s="103" t="s">
        <v>964</v>
      </c>
      <c r="B279" s="120">
        <v>230</v>
      </c>
      <c r="C279" s="116" t="s">
        <v>544</v>
      </c>
      <c r="D279" s="117" t="s">
        <v>545</v>
      </c>
      <c r="E279" s="306">
        <v>0</v>
      </c>
      <c r="F279" s="217"/>
      <c r="G279" s="217"/>
      <c r="H279" s="217"/>
      <c r="I279" s="217"/>
      <c r="J279" s="217"/>
      <c r="K279" s="217"/>
      <c r="L279" s="217"/>
      <c r="M279" s="217"/>
      <c r="N279" s="217"/>
      <c r="O279" s="217"/>
      <c r="P279" s="217"/>
      <c r="Q279" s="217"/>
      <c r="R279" s="217">
        <f t="shared" si="13"/>
        <v>0</v>
      </c>
    </row>
    <row r="280" spans="1:18" ht="69.599999999999994" hidden="1" customHeight="1">
      <c r="A280" s="80" t="s">
        <v>965</v>
      </c>
      <c r="B280" s="97" t="s">
        <v>428</v>
      </c>
      <c r="C280" s="93" t="s">
        <v>546</v>
      </c>
      <c r="D280" s="94" t="s">
        <v>547</v>
      </c>
      <c r="E280" s="301">
        <v>0</v>
      </c>
      <c r="F280" s="218"/>
      <c r="G280" s="218"/>
      <c r="H280" s="218"/>
      <c r="I280" s="218"/>
      <c r="J280" s="218"/>
      <c r="K280" s="218"/>
      <c r="L280" s="218"/>
      <c r="M280" s="218"/>
      <c r="N280" s="218"/>
      <c r="O280" s="218"/>
      <c r="P280" s="218"/>
      <c r="Q280" s="218"/>
      <c r="R280" s="218">
        <f t="shared" si="13"/>
        <v>0</v>
      </c>
    </row>
    <row r="281" spans="1:18" ht="69.599999999999994" hidden="1" customHeight="1">
      <c r="A281" s="103" t="s">
        <v>966</v>
      </c>
      <c r="B281" s="120">
        <v>230</v>
      </c>
      <c r="C281" s="116" t="s">
        <v>546</v>
      </c>
      <c r="D281" s="117" t="s">
        <v>547</v>
      </c>
      <c r="E281" s="306">
        <v>0</v>
      </c>
      <c r="F281" s="217"/>
      <c r="G281" s="217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>
        <f t="shared" si="13"/>
        <v>0</v>
      </c>
    </row>
    <row r="282" spans="1:18" ht="69.599999999999994" hidden="1" customHeight="1">
      <c r="A282" s="80" t="s">
        <v>967</v>
      </c>
      <c r="B282" s="97" t="s">
        <v>428</v>
      </c>
      <c r="C282" s="93" t="s">
        <v>548</v>
      </c>
      <c r="D282" s="94" t="s">
        <v>549</v>
      </c>
      <c r="E282" s="301">
        <v>0</v>
      </c>
      <c r="F282" s="218"/>
      <c r="G282" s="218"/>
      <c r="H282" s="218"/>
      <c r="I282" s="218"/>
      <c r="J282" s="218"/>
      <c r="K282" s="218"/>
      <c r="L282" s="218"/>
      <c r="M282" s="218"/>
      <c r="N282" s="218"/>
      <c r="O282" s="218"/>
      <c r="P282" s="218"/>
      <c r="Q282" s="218"/>
      <c r="R282" s="218">
        <f t="shared" si="13"/>
        <v>0</v>
      </c>
    </row>
    <row r="283" spans="1:18" ht="69.599999999999994" hidden="1" customHeight="1">
      <c r="A283" s="103" t="s">
        <v>968</v>
      </c>
      <c r="B283" s="120">
        <v>230</v>
      </c>
      <c r="C283" s="116" t="s">
        <v>548</v>
      </c>
      <c r="D283" s="117" t="s">
        <v>549</v>
      </c>
      <c r="E283" s="306">
        <v>0</v>
      </c>
      <c r="F283" s="217"/>
      <c r="G283" s="217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>
        <f t="shared" si="13"/>
        <v>0</v>
      </c>
    </row>
    <row r="284" spans="1:18" ht="69.599999999999994" hidden="1" customHeight="1">
      <c r="A284" s="80" t="s">
        <v>969</v>
      </c>
      <c r="B284" s="97" t="s">
        <v>428</v>
      </c>
      <c r="C284" s="93" t="s">
        <v>173</v>
      </c>
      <c r="D284" s="94" t="s">
        <v>174</v>
      </c>
      <c r="E284" s="301">
        <v>0</v>
      </c>
      <c r="F284" s="218"/>
      <c r="G284" s="218"/>
      <c r="H284" s="218"/>
      <c r="I284" s="218"/>
      <c r="J284" s="218"/>
      <c r="K284" s="218"/>
      <c r="L284" s="218"/>
      <c r="M284" s="218"/>
      <c r="N284" s="218"/>
      <c r="O284" s="218"/>
      <c r="P284" s="218"/>
      <c r="Q284" s="218"/>
      <c r="R284" s="218">
        <f t="shared" si="13"/>
        <v>0</v>
      </c>
    </row>
    <row r="285" spans="1:18" ht="69.599999999999994" customHeight="1">
      <c r="A285" s="103" t="s">
        <v>175</v>
      </c>
      <c r="B285" s="120">
        <v>230</v>
      </c>
      <c r="C285" s="116" t="s">
        <v>173</v>
      </c>
      <c r="D285" s="117" t="s">
        <v>174</v>
      </c>
      <c r="E285" s="306">
        <v>42840</v>
      </c>
      <c r="F285" s="217"/>
      <c r="G285" s="217">
        <f>+E285</f>
        <v>42840</v>
      </c>
      <c r="H285" s="217"/>
      <c r="I285" s="217"/>
      <c r="J285" s="217"/>
      <c r="K285" s="217"/>
      <c r="L285" s="217"/>
      <c r="M285" s="217"/>
      <c r="N285" s="217"/>
      <c r="O285" s="217"/>
      <c r="P285" s="217"/>
      <c r="Q285" s="217"/>
      <c r="R285" s="217">
        <f t="shared" si="13"/>
        <v>42840</v>
      </c>
    </row>
    <row r="286" spans="1:18" ht="69.599999999999994" hidden="1" customHeight="1">
      <c r="A286" s="80" t="s">
        <v>970</v>
      </c>
      <c r="B286" s="97" t="s">
        <v>428</v>
      </c>
      <c r="C286" s="93" t="s">
        <v>550</v>
      </c>
      <c r="D286" s="94" t="s">
        <v>551</v>
      </c>
      <c r="E286" s="301">
        <v>0</v>
      </c>
      <c r="F286" s="218"/>
      <c r="G286" s="218"/>
      <c r="H286" s="218"/>
      <c r="I286" s="218"/>
      <c r="J286" s="218"/>
      <c r="K286" s="218"/>
      <c r="L286" s="218"/>
      <c r="M286" s="218"/>
      <c r="N286" s="218"/>
      <c r="O286" s="218"/>
      <c r="P286" s="218"/>
      <c r="Q286" s="218"/>
      <c r="R286" s="218">
        <f t="shared" si="13"/>
        <v>0</v>
      </c>
    </row>
    <row r="287" spans="1:18" ht="69.599999999999994" hidden="1" customHeight="1">
      <c r="A287" s="103" t="s">
        <v>971</v>
      </c>
      <c r="B287" s="120">
        <v>230</v>
      </c>
      <c r="C287" s="116" t="s">
        <v>550</v>
      </c>
      <c r="D287" s="117" t="s">
        <v>551</v>
      </c>
      <c r="E287" s="306">
        <v>0</v>
      </c>
      <c r="F287" s="217"/>
      <c r="G287" s="217"/>
      <c r="H287" s="217"/>
      <c r="I287" s="217"/>
      <c r="J287" s="217"/>
      <c r="K287" s="217"/>
      <c r="L287" s="217"/>
      <c r="M287" s="217"/>
      <c r="N287" s="217"/>
      <c r="O287" s="217"/>
      <c r="P287" s="217"/>
      <c r="Q287" s="217"/>
      <c r="R287" s="217">
        <f t="shared" si="13"/>
        <v>0</v>
      </c>
    </row>
    <row r="288" spans="1:18" ht="69.599999999999994" hidden="1" customHeight="1">
      <c r="A288" s="80" t="s">
        <v>972</v>
      </c>
      <c r="B288" s="97" t="s">
        <v>428</v>
      </c>
      <c r="C288" s="93" t="s">
        <v>552</v>
      </c>
      <c r="D288" s="94" t="s">
        <v>553</v>
      </c>
      <c r="E288" s="301">
        <v>0</v>
      </c>
      <c r="F288" s="218"/>
      <c r="G288" s="218"/>
      <c r="H288" s="218"/>
      <c r="I288" s="218"/>
      <c r="J288" s="218"/>
      <c r="K288" s="218"/>
      <c r="L288" s="218"/>
      <c r="M288" s="218"/>
      <c r="N288" s="218"/>
      <c r="O288" s="218"/>
      <c r="P288" s="218"/>
      <c r="Q288" s="218"/>
      <c r="R288" s="218">
        <f t="shared" si="13"/>
        <v>0</v>
      </c>
    </row>
    <row r="289" spans="1:18" ht="69.599999999999994" hidden="1" customHeight="1">
      <c r="A289" s="103" t="s">
        <v>973</v>
      </c>
      <c r="B289" s="120">
        <v>230</v>
      </c>
      <c r="C289" s="116" t="s">
        <v>552</v>
      </c>
      <c r="D289" s="117" t="s">
        <v>553</v>
      </c>
      <c r="E289" s="306">
        <v>0</v>
      </c>
      <c r="F289" s="217"/>
      <c r="G289" s="217"/>
      <c r="H289" s="217"/>
      <c r="I289" s="217"/>
      <c r="J289" s="217"/>
      <c r="K289" s="217"/>
      <c r="L289" s="217"/>
      <c r="M289" s="217"/>
      <c r="N289" s="217"/>
      <c r="O289" s="217"/>
      <c r="P289" s="217"/>
      <c r="Q289" s="217"/>
      <c r="R289" s="217">
        <f t="shared" si="13"/>
        <v>0</v>
      </c>
    </row>
    <row r="290" spans="1:18" ht="69.599999999999994" hidden="1" customHeight="1">
      <c r="A290" s="80" t="s">
        <v>974</v>
      </c>
      <c r="B290" s="97">
        <v>100</v>
      </c>
      <c r="C290" s="93" t="s">
        <v>176</v>
      </c>
      <c r="D290" s="94" t="s">
        <v>177</v>
      </c>
      <c r="E290" s="301">
        <v>0</v>
      </c>
      <c r="F290" s="218"/>
      <c r="G290" s="218"/>
      <c r="H290" s="218"/>
      <c r="I290" s="218"/>
      <c r="J290" s="218"/>
      <c r="K290" s="218"/>
      <c r="L290" s="218"/>
      <c r="M290" s="218"/>
      <c r="N290" s="218"/>
      <c r="O290" s="218"/>
      <c r="P290" s="218"/>
      <c r="Q290" s="218"/>
      <c r="R290" s="218">
        <f t="shared" si="13"/>
        <v>0</v>
      </c>
    </row>
    <row r="291" spans="1:18" ht="69.599999999999994" customHeight="1">
      <c r="A291" s="103" t="s">
        <v>178</v>
      </c>
      <c r="B291" s="120">
        <v>230</v>
      </c>
      <c r="C291" s="116" t="s">
        <v>176</v>
      </c>
      <c r="D291" s="117" t="s">
        <v>177</v>
      </c>
      <c r="E291" s="306">
        <v>172550</v>
      </c>
      <c r="F291" s="217"/>
      <c r="G291" s="217">
        <f>+E291</f>
        <v>172550</v>
      </c>
      <c r="H291" s="217"/>
      <c r="I291" s="217"/>
      <c r="J291" s="217"/>
      <c r="K291" s="217"/>
      <c r="L291" s="217"/>
      <c r="M291" s="217"/>
      <c r="N291" s="217"/>
      <c r="O291" s="217"/>
      <c r="P291" s="217"/>
      <c r="Q291" s="217"/>
      <c r="R291" s="217">
        <f t="shared" si="13"/>
        <v>172550</v>
      </c>
    </row>
    <row r="292" spans="1:18" ht="69.599999999999994" hidden="1" customHeight="1">
      <c r="A292" s="80" t="s">
        <v>975</v>
      </c>
      <c r="B292" s="97" t="s">
        <v>428</v>
      </c>
      <c r="C292" s="93" t="s">
        <v>554</v>
      </c>
      <c r="D292" s="94" t="s">
        <v>555</v>
      </c>
      <c r="E292" s="301">
        <v>0</v>
      </c>
      <c r="F292" s="218"/>
      <c r="G292" s="218"/>
      <c r="H292" s="218"/>
      <c r="I292" s="218"/>
      <c r="J292" s="218"/>
      <c r="K292" s="218"/>
      <c r="L292" s="218"/>
      <c r="M292" s="218"/>
      <c r="N292" s="218"/>
      <c r="O292" s="218"/>
      <c r="P292" s="218"/>
      <c r="Q292" s="218"/>
      <c r="R292" s="218">
        <f t="shared" si="13"/>
        <v>0</v>
      </c>
    </row>
    <row r="293" spans="1:18" ht="69.599999999999994" hidden="1" customHeight="1">
      <c r="A293" s="103" t="s">
        <v>976</v>
      </c>
      <c r="B293" s="120">
        <v>230</v>
      </c>
      <c r="C293" s="116" t="s">
        <v>554</v>
      </c>
      <c r="D293" s="117" t="s">
        <v>555</v>
      </c>
      <c r="E293" s="306">
        <v>0</v>
      </c>
      <c r="F293" s="217"/>
      <c r="G293" s="217"/>
      <c r="H293" s="217"/>
      <c r="I293" s="217"/>
      <c r="J293" s="217"/>
      <c r="K293" s="217"/>
      <c r="L293" s="217"/>
      <c r="M293" s="217"/>
      <c r="N293" s="217"/>
      <c r="O293" s="217"/>
      <c r="P293" s="217"/>
      <c r="Q293" s="217"/>
      <c r="R293" s="217">
        <f t="shared" si="13"/>
        <v>0</v>
      </c>
    </row>
    <row r="294" spans="1:18" ht="69.599999999999994" hidden="1" customHeight="1">
      <c r="A294" s="80" t="s">
        <v>977</v>
      </c>
      <c r="B294" s="97" t="s">
        <v>428</v>
      </c>
      <c r="C294" s="93" t="s">
        <v>556</v>
      </c>
      <c r="D294" s="94" t="s">
        <v>557</v>
      </c>
      <c r="E294" s="301">
        <v>0</v>
      </c>
      <c r="F294" s="218"/>
      <c r="G294" s="218"/>
      <c r="H294" s="218"/>
      <c r="I294" s="218"/>
      <c r="J294" s="218"/>
      <c r="K294" s="218"/>
      <c r="L294" s="218"/>
      <c r="M294" s="218"/>
      <c r="N294" s="218"/>
      <c r="O294" s="218"/>
      <c r="P294" s="218"/>
      <c r="Q294" s="218"/>
      <c r="R294" s="218">
        <f t="shared" si="13"/>
        <v>0</v>
      </c>
    </row>
    <row r="295" spans="1:18" ht="69.599999999999994" hidden="1" customHeight="1">
      <c r="A295" s="103" t="s">
        <v>978</v>
      </c>
      <c r="B295" s="120">
        <v>230</v>
      </c>
      <c r="C295" s="116" t="s">
        <v>556</v>
      </c>
      <c r="D295" s="117" t="s">
        <v>557</v>
      </c>
      <c r="E295" s="306">
        <v>0</v>
      </c>
      <c r="F295" s="217"/>
      <c r="G295" s="217"/>
      <c r="H295" s="217"/>
      <c r="I295" s="217"/>
      <c r="J295" s="217"/>
      <c r="K295" s="217"/>
      <c r="L295" s="217"/>
      <c r="M295" s="217"/>
      <c r="N295" s="217"/>
      <c r="O295" s="217"/>
      <c r="P295" s="217"/>
      <c r="Q295" s="217"/>
      <c r="R295" s="217">
        <f t="shared" si="13"/>
        <v>0</v>
      </c>
    </row>
    <row r="296" spans="1:18" ht="69.599999999999994" hidden="1" customHeight="1">
      <c r="A296" s="80" t="s">
        <v>979</v>
      </c>
      <c r="B296" s="97" t="s">
        <v>428</v>
      </c>
      <c r="C296" s="93" t="s">
        <v>558</v>
      </c>
      <c r="D296" s="94" t="s">
        <v>559</v>
      </c>
      <c r="E296" s="301">
        <v>0</v>
      </c>
      <c r="F296" s="218"/>
      <c r="G296" s="218"/>
      <c r="H296" s="218"/>
      <c r="I296" s="218"/>
      <c r="J296" s="218"/>
      <c r="K296" s="218"/>
      <c r="L296" s="218"/>
      <c r="M296" s="218"/>
      <c r="N296" s="218"/>
      <c r="O296" s="218"/>
      <c r="P296" s="218"/>
      <c r="Q296" s="218"/>
      <c r="R296" s="218">
        <f t="shared" si="13"/>
        <v>0</v>
      </c>
    </row>
    <row r="297" spans="1:18" ht="69.599999999999994" hidden="1" customHeight="1">
      <c r="A297" s="103" t="s">
        <v>980</v>
      </c>
      <c r="B297" s="120">
        <v>230</v>
      </c>
      <c r="C297" s="116" t="s">
        <v>558</v>
      </c>
      <c r="D297" s="117" t="s">
        <v>559</v>
      </c>
      <c r="E297" s="306">
        <v>0</v>
      </c>
      <c r="F297" s="217"/>
      <c r="G297" s="217"/>
      <c r="H297" s="217"/>
      <c r="I297" s="217"/>
      <c r="J297" s="217"/>
      <c r="K297" s="217"/>
      <c r="L297" s="217"/>
      <c r="M297" s="217"/>
      <c r="N297" s="217"/>
      <c r="O297" s="217"/>
      <c r="P297" s="217"/>
      <c r="Q297" s="217"/>
      <c r="R297" s="217">
        <f t="shared" si="13"/>
        <v>0</v>
      </c>
    </row>
    <row r="298" spans="1:18" ht="69.599999999999994" hidden="1" customHeight="1">
      <c r="A298" s="80" t="s">
        <v>981</v>
      </c>
      <c r="B298" s="97" t="s">
        <v>428</v>
      </c>
      <c r="C298" s="93" t="s">
        <v>179</v>
      </c>
      <c r="D298" s="94" t="s">
        <v>180</v>
      </c>
      <c r="E298" s="301">
        <v>0</v>
      </c>
      <c r="F298" s="218"/>
      <c r="G298" s="218"/>
      <c r="H298" s="218"/>
      <c r="I298" s="218"/>
      <c r="J298" s="218"/>
      <c r="K298" s="218"/>
      <c r="L298" s="218"/>
      <c r="M298" s="218"/>
      <c r="N298" s="218"/>
      <c r="O298" s="218"/>
      <c r="P298" s="218"/>
      <c r="Q298" s="218"/>
      <c r="R298" s="218">
        <f t="shared" si="13"/>
        <v>0</v>
      </c>
    </row>
    <row r="299" spans="1:18" ht="69.599999999999994" customHeight="1">
      <c r="A299" s="103" t="s">
        <v>181</v>
      </c>
      <c r="B299" s="120">
        <v>230</v>
      </c>
      <c r="C299" s="116" t="s">
        <v>179</v>
      </c>
      <c r="D299" s="117" t="s">
        <v>180</v>
      </c>
      <c r="E299" s="306">
        <v>83300</v>
      </c>
      <c r="F299" s="217"/>
      <c r="G299" s="217">
        <f>+E299</f>
        <v>83300</v>
      </c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>
        <f t="shared" si="13"/>
        <v>83300</v>
      </c>
    </row>
    <row r="300" spans="1:18" ht="69.599999999999994" hidden="1" customHeight="1">
      <c r="A300" s="80" t="s">
        <v>982</v>
      </c>
      <c r="B300" s="97" t="s">
        <v>428</v>
      </c>
      <c r="C300" s="93" t="s">
        <v>560</v>
      </c>
      <c r="D300" s="94" t="s">
        <v>561</v>
      </c>
      <c r="E300" s="301">
        <v>0</v>
      </c>
      <c r="F300" s="218"/>
      <c r="G300" s="218"/>
      <c r="H300" s="218"/>
      <c r="I300" s="218"/>
      <c r="J300" s="218"/>
      <c r="K300" s="218"/>
      <c r="L300" s="218"/>
      <c r="M300" s="218"/>
      <c r="N300" s="218"/>
      <c r="O300" s="218"/>
      <c r="P300" s="218"/>
      <c r="Q300" s="218"/>
      <c r="R300" s="218">
        <f t="shared" si="13"/>
        <v>0</v>
      </c>
    </row>
    <row r="301" spans="1:18" ht="69.599999999999994" hidden="1" customHeight="1">
      <c r="A301" s="103" t="s">
        <v>983</v>
      </c>
      <c r="B301" s="120">
        <v>230</v>
      </c>
      <c r="C301" s="116" t="s">
        <v>560</v>
      </c>
      <c r="D301" s="117" t="s">
        <v>561</v>
      </c>
      <c r="E301" s="306">
        <v>0</v>
      </c>
      <c r="F301" s="217"/>
      <c r="G301" s="217"/>
      <c r="H301" s="217"/>
      <c r="I301" s="217"/>
      <c r="J301" s="217"/>
      <c r="K301" s="217"/>
      <c r="L301" s="217"/>
      <c r="M301" s="217"/>
      <c r="N301" s="217"/>
      <c r="O301" s="217"/>
      <c r="P301" s="217"/>
      <c r="Q301" s="217"/>
      <c r="R301" s="217">
        <f t="shared" si="13"/>
        <v>0</v>
      </c>
    </row>
    <row r="302" spans="1:18" ht="69.599999999999994" hidden="1" customHeight="1">
      <c r="A302" s="80" t="s">
        <v>984</v>
      </c>
      <c r="B302" s="97" t="s">
        <v>428</v>
      </c>
      <c r="C302" s="93" t="s">
        <v>562</v>
      </c>
      <c r="D302" s="94" t="s">
        <v>563</v>
      </c>
      <c r="E302" s="301">
        <v>0</v>
      </c>
      <c r="F302" s="218"/>
      <c r="G302" s="218"/>
      <c r="H302" s="218"/>
      <c r="I302" s="218"/>
      <c r="J302" s="218"/>
      <c r="K302" s="218"/>
      <c r="L302" s="218"/>
      <c r="M302" s="218"/>
      <c r="N302" s="218"/>
      <c r="O302" s="218"/>
      <c r="P302" s="218"/>
      <c r="Q302" s="218"/>
      <c r="R302" s="218">
        <f t="shared" si="13"/>
        <v>0</v>
      </c>
    </row>
    <row r="303" spans="1:18" ht="69.599999999999994" hidden="1" customHeight="1">
      <c r="A303" s="103" t="s">
        <v>985</v>
      </c>
      <c r="B303" s="120">
        <v>230</v>
      </c>
      <c r="C303" s="116" t="s">
        <v>562</v>
      </c>
      <c r="D303" s="117" t="s">
        <v>563</v>
      </c>
      <c r="E303" s="306">
        <v>0</v>
      </c>
      <c r="F303" s="217"/>
      <c r="G303" s="217"/>
      <c r="H303" s="217"/>
      <c r="I303" s="217"/>
      <c r="J303" s="217"/>
      <c r="K303" s="217"/>
      <c r="L303" s="217"/>
      <c r="M303" s="217"/>
      <c r="N303" s="217"/>
      <c r="O303" s="217"/>
      <c r="P303" s="217"/>
      <c r="Q303" s="217"/>
      <c r="R303" s="217">
        <f t="shared" si="13"/>
        <v>0</v>
      </c>
    </row>
    <row r="304" spans="1:18" ht="69.599999999999994" hidden="1" customHeight="1">
      <c r="A304" s="103" t="s">
        <v>169</v>
      </c>
      <c r="B304" s="120">
        <v>230</v>
      </c>
      <c r="C304" s="116" t="s">
        <v>564</v>
      </c>
      <c r="D304" s="117" t="s">
        <v>565</v>
      </c>
      <c r="E304" s="306">
        <v>0</v>
      </c>
      <c r="F304" s="217"/>
      <c r="G304" s="217"/>
      <c r="H304" s="217"/>
      <c r="I304" s="217"/>
      <c r="J304" s="217"/>
      <c r="K304" s="217"/>
      <c r="L304" s="217"/>
      <c r="M304" s="217"/>
      <c r="N304" s="217"/>
      <c r="O304" s="217"/>
      <c r="P304" s="217"/>
      <c r="Q304" s="217"/>
      <c r="R304" s="217">
        <f t="shared" si="13"/>
        <v>0</v>
      </c>
    </row>
    <row r="305" spans="1:18" ht="69.599999999999994" hidden="1" customHeight="1">
      <c r="A305" s="80" t="s">
        <v>947</v>
      </c>
      <c r="B305" s="97" t="s">
        <v>428</v>
      </c>
      <c r="C305" s="93" t="s">
        <v>564</v>
      </c>
      <c r="D305" s="94" t="s">
        <v>565</v>
      </c>
      <c r="E305" s="301">
        <v>0</v>
      </c>
      <c r="F305" s="218"/>
      <c r="G305" s="218"/>
      <c r="H305" s="218"/>
      <c r="I305" s="218"/>
      <c r="J305" s="218"/>
      <c r="K305" s="218"/>
      <c r="L305" s="218"/>
      <c r="M305" s="218"/>
      <c r="N305" s="218"/>
      <c r="O305" s="218"/>
      <c r="P305" s="218"/>
      <c r="Q305" s="218"/>
      <c r="R305" s="218">
        <f t="shared" si="13"/>
        <v>0</v>
      </c>
    </row>
    <row r="306" spans="1:18" ht="69.599999999999994" hidden="1" customHeight="1">
      <c r="A306" s="80" t="s">
        <v>986</v>
      </c>
      <c r="B306" s="97" t="s">
        <v>428</v>
      </c>
      <c r="C306" s="93" t="s">
        <v>182</v>
      </c>
      <c r="D306" s="94" t="s">
        <v>183</v>
      </c>
      <c r="E306" s="301">
        <v>0</v>
      </c>
      <c r="F306" s="218"/>
      <c r="G306" s="218"/>
      <c r="H306" s="218"/>
      <c r="I306" s="218"/>
      <c r="J306" s="218"/>
      <c r="K306" s="218"/>
      <c r="L306" s="218"/>
      <c r="M306" s="218"/>
      <c r="N306" s="218"/>
      <c r="O306" s="218"/>
      <c r="P306" s="218"/>
      <c r="Q306" s="218"/>
      <c r="R306" s="218">
        <f t="shared" si="13"/>
        <v>0</v>
      </c>
    </row>
    <row r="307" spans="1:18" ht="69.599999999999994" customHeight="1">
      <c r="A307" s="103" t="s">
        <v>184</v>
      </c>
      <c r="B307" s="120">
        <v>230</v>
      </c>
      <c r="C307" s="116" t="s">
        <v>182</v>
      </c>
      <c r="D307" s="117" t="s">
        <v>183</v>
      </c>
      <c r="E307" s="306">
        <v>80920</v>
      </c>
      <c r="F307" s="217"/>
      <c r="G307" s="217">
        <f>+E307</f>
        <v>80920</v>
      </c>
      <c r="H307" s="217"/>
      <c r="I307" s="217"/>
      <c r="J307" s="217"/>
      <c r="K307" s="217"/>
      <c r="L307" s="217"/>
      <c r="M307" s="217"/>
      <c r="N307" s="217"/>
      <c r="O307" s="217"/>
      <c r="P307" s="217"/>
      <c r="Q307" s="217"/>
      <c r="R307" s="217">
        <f t="shared" si="13"/>
        <v>80920</v>
      </c>
    </row>
    <row r="308" spans="1:18" ht="69.599999999999994" hidden="1" customHeight="1">
      <c r="A308" s="80" t="s">
        <v>987</v>
      </c>
      <c r="B308" s="97" t="s">
        <v>428</v>
      </c>
      <c r="C308" s="93" t="s">
        <v>566</v>
      </c>
      <c r="D308" s="94" t="s">
        <v>567</v>
      </c>
      <c r="E308" s="301">
        <v>0</v>
      </c>
      <c r="F308" s="218"/>
      <c r="G308" s="218"/>
      <c r="H308" s="218"/>
      <c r="I308" s="218"/>
      <c r="J308" s="218"/>
      <c r="K308" s="218"/>
      <c r="L308" s="218"/>
      <c r="M308" s="218"/>
      <c r="N308" s="218"/>
      <c r="O308" s="218"/>
      <c r="P308" s="218"/>
      <c r="Q308" s="218"/>
      <c r="R308" s="218">
        <f t="shared" si="13"/>
        <v>0</v>
      </c>
    </row>
    <row r="309" spans="1:18" ht="69.599999999999994" hidden="1" customHeight="1">
      <c r="A309" s="103" t="s">
        <v>988</v>
      </c>
      <c r="B309" s="120">
        <v>230</v>
      </c>
      <c r="C309" s="116" t="s">
        <v>566</v>
      </c>
      <c r="D309" s="117" t="s">
        <v>567</v>
      </c>
      <c r="E309" s="306">
        <v>0</v>
      </c>
      <c r="F309" s="217"/>
      <c r="G309" s="217"/>
      <c r="H309" s="217"/>
      <c r="I309" s="217"/>
      <c r="J309" s="217"/>
      <c r="K309" s="217"/>
      <c r="L309" s="217"/>
      <c r="M309" s="217"/>
      <c r="N309" s="217"/>
      <c r="O309" s="217"/>
      <c r="P309" s="217"/>
      <c r="Q309" s="217"/>
      <c r="R309" s="217">
        <f t="shared" si="13"/>
        <v>0</v>
      </c>
    </row>
    <row r="310" spans="1:18" ht="69.599999999999994" hidden="1" customHeight="1">
      <c r="A310" s="80" t="s">
        <v>989</v>
      </c>
      <c r="B310" s="97" t="s">
        <v>428</v>
      </c>
      <c r="C310" s="93" t="s">
        <v>568</v>
      </c>
      <c r="D310" s="94" t="s">
        <v>569</v>
      </c>
      <c r="E310" s="301">
        <v>0</v>
      </c>
      <c r="F310" s="218"/>
      <c r="G310" s="218"/>
      <c r="H310" s="218"/>
      <c r="I310" s="218"/>
      <c r="J310" s="218"/>
      <c r="K310" s="218"/>
      <c r="L310" s="218"/>
      <c r="M310" s="218"/>
      <c r="N310" s="218"/>
      <c r="O310" s="218"/>
      <c r="P310" s="218"/>
      <c r="Q310" s="218"/>
      <c r="R310" s="218">
        <f t="shared" si="13"/>
        <v>0</v>
      </c>
    </row>
    <row r="311" spans="1:18" ht="69.599999999999994" hidden="1" customHeight="1">
      <c r="A311" s="103" t="s">
        <v>990</v>
      </c>
      <c r="B311" s="120">
        <v>230</v>
      </c>
      <c r="C311" s="116" t="s">
        <v>568</v>
      </c>
      <c r="D311" s="117" t="s">
        <v>569</v>
      </c>
      <c r="E311" s="306">
        <v>0</v>
      </c>
      <c r="F311" s="217"/>
      <c r="G311" s="217"/>
      <c r="H311" s="217"/>
      <c r="I311" s="217"/>
      <c r="J311" s="217"/>
      <c r="K311" s="217"/>
      <c r="L311" s="217"/>
      <c r="M311" s="217"/>
      <c r="N311" s="217"/>
      <c r="O311" s="217"/>
      <c r="P311" s="217"/>
      <c r="Q311" s="217"/>
      <c r="R311" s="217">
        <f t="shared" si="13"/>
        <v>0</v>
      </c>
    </row>
    <row r="312" spans="1:18" ht="69.599999999999994" hidden="1" customHeight="1">
      <c r="A312" s="80" t="s">
        <v>991</v>
      </c>
      <c r="B312" s="97" t="s">
        <v>428</v>
      </c>
      <c r="C312" s="93" t="s">
        <v>570</v>
      </c>
      <c r="D312" s="94" t="s">
        <v>571</v>
      </c>
      <c r="E312" s="301">
        <v>0</v>
      </c>
      <c r="F312" s="218"/>
      <c r="G312" s="218"/>
      <c r="H312" s="218"/>
      <c r="I312" s="218"/>
      <c r="J312" s="218"/>
      <c r="K312" s="218"/>
      <c r="L312" s="218"/>
      <c r="M312" s="218"/>
      <c r="N312" s="218"/>
      <c r="O312" s="218"/>
      <c r="P312" s="218"/>
      <c r="Q312" s="218"/>
      <c r="R312" s="218">
        <f t="shared" si="13"/>
        <v>0</v>
      </c>
    </row>
    <row r="313" spans="1:18" ht="69.599999999999994" hidden="1" customHeight="1">
      <c r="A313" s="103" t="s">
        <v>992</v>
      </c>
      <c r="B313" s="120">
        <v>230</v>
      </c>
      <c r="C313" s="116" t="s">
        <v>570</v>
      </c>
      <c r="D313" s="117" t="s">
        <v>571</v>
      </c>
      <c r="E313" s="306">
        <v>0</v>
      </c>
      <c r="F313" s="217"/>
      <c r="G313" s="217"/>
      <c r="H313" s="217"/>
      <c r="I313" s="217"/>
      <c r="J313" s="217"/>
      <c r="K313" s="217"/>
      <c r="L313" s="217"/>
      <c r="M313" s="217"/>
      <c r="N313" s="217"/>
      <c r="O313" s="217"/>
      <c r="P313" s="217"/>
      <c r="Q313" s="217"/>
      <c r="R313" s="217">
        <f t="shared" si="13"/>
        <v>0</v>
      </c>
    </row>
    <row r="314" spans="1:18" ht="69.599999999999994" hidden="1" customHeight="1">
      <c r="A314" s="80" t="s">
        <v>993</v>
      </c>
      <c r="B314" s="97" t="s">
        <v>428</v>
      </c>
      <c r="C314" s="93" t="s">
        <v>572</v>
      </c>
      <c r="D314" s="94" t="s">
        <v>573</v>
      </c>
      <c r="E314" s="301">
        <v>0</v>
      </c>
      <c r="F314" s="218"/>
      <c r="G314" s="218">
        <f>+E314</f>
        <v>0</v>
      </c>
      <c r="H314" s="218"/>
      <c r="I314" s="218"/>
      <c r="J314" s="218"/>
      <c r="K314" s="218"/>
      <c r="L314" s="218"/>
      <c r="M314" s="218"/>
      <c r="N314" s="218"/>
      <c r="O314" s="218"/>
      <c r="P314" s="218"/>
      <c r="Q314" s="218"/>
      <c r="R314" s="218">
        <f t="shared" si="13"/>
        <v>0</v>
      </c>
    </row>
    <row r="315" spans="1:18" ht="69.599999999999994" hidden="1" customHeight="1">
      <c r="A315" s="103" t="s">
        <v>994</v>
      </c>
      <c r="B315" s="120">
        <v>230</v>
      </c>
      <c r="C315" s="116" t="s">
        <v>572</v>
      </c>
      <c r="D315" s="122" t="s">
        <v>573</v>
      </c>
      <c r="E315" s="306">
        <v>0</v>
      </c>
      <c r="F315" s="217"/>
      <c r="G315" s="217"/>
      <c r="H315" s="217"/>
      <c r="I315" s="217"/>
      <c r="J315" s="217"/>
      <c r="K315" s="217"/>
      <c r="L315" s="217"/>
      <c r="M315" s="217"/>
      <c r="N315" s="217"/>
      <c r="O315" s="217"/>
      <c r="P315" s="217"/>
      <c r="Q315" s="217"/>
      <c r="R315" s="217">
        <f t="shared" si="13"/>
        <v>0</v>
      </c>
    </row>
    <row r="316" spans="1:18" ht="69.599999999999994" hidden="1" customHeight="1">
      <c r="A316" s="80" t="s">
        <v>995</v>
      </c>
      <c r="B316" s="97" t="s">
        <v>428</v>
      </c>
      <c r="C316" s="93" t="s">
        <v>574</v>
      </c>
      <c r="D316" s="94" t="s">
        <v>575</v>
      </c>
      <c r="E316" s="301">
        <v>0</v>
      </c>
      <c r="F316" s="218"/>
      <c r="G316" s="218"/>
      <c r="H316" s="218"/>
      <c r="I316" s="218"/>
      <c r="J316" s="218"/>
      <c r="K316" s="218"/>
      <c r="L316" s="218"/>
      <c r="M316" s="218"/>
      <c r="N316" s="218"/>
      <c r="O316" s="218"/>
      <c r="P316" s="218"/>
      <c r="Q316" s="218"/>
      <c r="R316" s="218">
        <f t="shared" si="13"/>
        <v>0</v>
      </c>
    </row>
    <row r="317" spans="1:18" ht="69.599999999999994" hidden="1" customHeight="1">
      <c r="A317" s="103" t="s">
        <v>996</v>
      </c>
      <c r="B317" s="120">
        <v>230</v>
      </c>
      <c r="C317" s="116" t="s">
        <v>574</v>
      </c>
      <c r="D317" s="117" t="s">
        <v>575</v>
      </c>
      <c r="E317" s="306">
        <v>0</v>
      </c>
      <c r="F317" s="217"/>
      <c r="G317" s="217"/>
      <c r="H317" s="217"/>
      <c r="I317" s="217"/>
      <c r="J317" s="217"/>
      <c r="K317" s="217"/>
      <c r="L317" s="217"/>
      <c r="M317" s="217"/>
      <c r="N317" s="217"/>
      <c r="O317" s="217"/>
      <c r="P317" s="217"/>
      <c r="Q317" s="217"/>
      <c r="R317" s="217">
        <f t="shared" si="13"/>
        <v>0</v>
      </c>
    </row>
    <row r="318" spans="1:18" ht="69.599999999999994" hidden="1" customHeight="1">
      <c r="A318" s="80" t="s">
        <v>997</v>
      </c>
      <c r="B318" s="97" t="s">
        <v>428</v>
      </c>
      <c r="C318" s="93" t="s">
        <v>576</v>
      </c>
      <c r="D318" s="94" t="s">
        <v>577</v>
      </c>
      <c r="E318" s="301">
        <v>0</v>
      </c>
      <c r="F318" s="218"/>
      <c r="G318" s="218"/>
      <c r="H318" s="218"/>
      <c r="I318" s="218"/>
      <c r="J318" s="218"/>
      <c r="K318" s="218"/>
      <c r="L318" s="218"/>
      <c r="M318" s="218"/>
      <c r="N318" s="218"/>
      <c r="O318" s="218"/>
      <c r="P318" s="218"/>
      <c r="Q318" s="218"/>
      <c r="R318" s="218">
        <f t="shared" si="13"/>
        <v>0</v>
      </c>
    </row>
    <row r="319" spans="1:18" ht="69.599999999999994" hidden="1" customHeight="1">
      <c r="A319" s="103" t="s">
        <v>998</v>
      </c>
      <c r="B319" s="120">
        <v>230</v>
      </c>
      <c r="C319" s="116" t="s">
        <v>576</v>
      </c>
      <c r="D319" s="117" t="s">
        <v>577</v>
      </c>
      <c r="E319" s="306">
        <v>0</v>
      </c>
      <c r="F319" s="217"/>
      <c r="G319" s="217"/>
      <c r="H319" s="217"/>
      <c r="I319" s="217"/>
      <c r="J319" s="217"/>
      <c r="K319" s="217"/>
      <c r="L319" s="217"/>
      <c r="M319" s="217"/>
      <c r="N319" s="217"/>
      <c r="O319" s="217"/>
      <c r="P319" s="217"/>
      <c r="Q319" s="217"/>
      <c r="R319" s="217">
        <f t="shared" si="13"/>
        <v>0</v>
      </c>
    </row>
    <row r="320" spans="1:18" ht="69.599999999999994" hidden="1" customHeight="1">
      <c r="A320" s="80" t="s">
        <v>999</v>
      </c>
      <c r="B320" s="97" t="s">
        <v>428</v>
      </c>
      <c r="C320" s="93" t="s">
        <v>578</v>
      </c>
      <c r="D320" s="94" t="s">
        <v>579</v>
      </c>
      <c r="E320" s="301">
        <v>0</v>
      </c>
      <c r="F320" s="218"/>
      <c r="G320" s="218"/>
      <c r="H320" s="218"/>
      <c r="I320" s="218"/>
      <c r="J320" s="218"/>
      <c r="K320" s="218"/>
      <c r="L320" s="218"/>
      <c r="M320" s="218"/>
      <c r="N320" s="218"/>
      <c r="O320" s="218"/>
      <c r="P320" s="218"/>
      <c r="Q320" s="218"/>
      <c r="R320" s="218">
        <f t="shared" si="13"/>
        <v>0</v>
      </c>
    </row>
    <row r="321" spans="1:18" ht="69.599999999999994" hidden="1" customHeight="1">
      <c r="A321" s="103" t="s">
        <v>1000</v>
      </c>
      <c r="B321" s="120">
        <v>230</v>
      </c>
      <c r="C321" s="116" t="s">
        <v>578</v>
      </c>
      <c r="D321" s="117" t="s">
        <v>579</v>
      </c>
      <c r="E321" s="306">
        <v>0</v>
      </c>
      <c r="F321" s="217"/>
      <c r="G321" s="217"/>
      <c r="H321" s="217"/>
      <c r="I321" s="217"/>
      <c r="J321" s="217"/>
      <c r="K321" s="217"/>
      <c r="L321" s="217"/>
      <c r="M321" s="217"/>
      <c r="N321" s="217"/>
      <c r="O321" s="217"/>
      <c r="P321" s="217"/>
      <c r="Q321" s="217"/>
      <c r="R321" s="217">
        <f t="shared" si="13"/>
        <v>0</v>
      </c>
    </row>
    <row r="322" spans="1:18" ht="69.599999999999994" hidden="1" customHeight="1">
      <c r="A322" s="80" t="s">
        <v>1001</v>
      </c>
      <c r="B322" s="97" t="s">
        <v>428</v>
      </c>
      <c r="C322" s="93" t="s">
        <v>580</v>
      </c>
      <c r="D322" s="94" t="s">
        <v>581</v>
      </c>
      <c r="E322" s="301">
        <v>0</v>
      </c>
      <c r="F322" s="218"/>
      <c r="G322" s="218"/>
      <c r="H322" s="218"/>
      <c r="I322" s="218"/>
      <c r="J322" s="218"/>
      <c r="K322" s="218"/>
      <c r="L322" s="218"/>
      <c r="M322" s="218"/>
      <c r="N322" s="218"/>
      <c r="O322" s="218"/>
      <c r="P322" s="218"/>
      <c r="Q322" s="218"/>
      <c r="R322" s="218">
        <f t="shared" si="13"/>
        <v>0</v>
      </c>
    </row>
    <row r="323" spans="1:18" ht="69.599999999999994" hidden="1" customHeight="1">
      <c r="A323" s="103" t="s">
        <v>1002</v>
      </c>
      <c r="B323" s="120">
        <v>230</v>
      </c>
      <c r="C323" s="116" t="s">
        <v>580</v>
      </c>
      <c r="D323" s="117" t="s">
        <v>581</v>
      </c>
      <c r="E323" s="306">
        <v>0</v>
      </c>
      <c r="F323" s="217"/>
      <c r="G323" s="217"/>
      <c r="H323" s="217"/>
      <c r="I323" s="217"/>
      <c r="J323" s="217"/>
      <c r="K323" s="217"/>
      <c r="L323" s="217"/>
      <c r="M323" s="217"/>
      <c r="N323" s="217"/>
      <c r="O323" s="217"/>
      <c r="P323" s="217"/>
      <c r="Q323" s="217"/>
      <c r="R323" s="217">
        <f t="shared" si="13"/>
        <v>0</v>
      </c>
    </row>
    <row r="324" spans="1:18" ht="69.599999999999994" hidden="1" customHeight="1">
      <c r="A324" s="80" t="s">
        <v>1003</v>
      </c>
      <c r="B324" s="97" t="s">
        <v>428</v>
      </c>
      <c r="C324" s="93" t="s">
        <v>582</v>
      </c>
      <c r="D324" s="94" t="s">
        <v>583</v>
      </c>
      <c r="E324" s="301">
        <v>0</v>
      </c>
      <c r="F324" s="218"/>
      <c r="G324" s="218"/>
      <c r="H324" s="218"/>
      <c r="I324" s="218"/>
      <c r="J324" s="218"/>
      <c r="K324" s="218"/>
      <c r="L324" s="218"/>
      <c r="M324" s="218"/>
      <c r="N324" s="218"/>
      <c r="O324" s="218"/>
      <c r="P324" s="218"/>
      <c r="Q324" s="218"/>
      <c r="R324" s="218">
        <f t="shared" si="13"/>
        <v>0</v>
      </c>
    </row>
    <row r="325" spans="1:18" ht="69.599999999999994" hidden="1" customHeight="1">
      <c r="A325" s="103" t="s">
        <v>1004</v>
      </c>
      <c r="B325" s="120">
        <v>230</v>
      </c>
      <c r="C325" s="116" t="s">
        <v>582</v>
      </c>
      <c r="D325" s="117" t="s">
        <v>583</v>
      </c>
      <c r="E325" s="306">
        <v>0</v>
      </c>
      <c r="F325" s="217"/>
      <c r="G325" s="217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>
        <f t="shared" si="13"/>
        <v>0</v>
      </c>
    </row>
    <row r="326" spans="1:18" ht="69.599999999999994" hidden="1" customHeight="1">
      <c r="A326" s="80" t="s">
        <v>1005</v>
      </c>
      <c r="B326" s="97" t="s">
        <v>428</v>
      </c>
      <c r="C326" s="93" t="s">
        <v>584</v>
      </c>
      <c r="D326" s="94" t="s">
        <v>585</v>
      </c>
      <c r="E326" s="301">
        <v>0</v>
      </c>
      <c r="F326" s="218"/>
      <c r="G326" s="218"/>
      <c r="H326" s="218"/>
      <c r="I326" s="218"/>
      <c r="J326" s="218"/>
      <c r="K326" s="218"/>
      <c r="L326" s="218"/>
      <c r="M326" s="218"/>
      <c r="N326" s="218"/>
      <c r="O326" s="218"/>
      <c r="P326" s="218"/>
      <c r="Q326" s="218"/>
      <c r="R326" s="218">
        <f t="shared" si="13"/>
        <v>0</v>
      </c>
    </row>
    <row r="327" spans="1:18" ht="69.599999999999994" hidden="1" customHeight="1">
      <c r="A327" s="103" t="s">
        <v>1006</v>
      </c>
      <c r="B327" s="120">
        <v>230</v>
      </c>
      <c r="C327" s="116" t="s">
        <v>584</v>
      </c>
      <c r="D327" s="117" t="s">
        <v>585</v>
      </c>
      <c r="E327" s="306">
        <v>0</v>
      </c>
      <c r="F327" s="217"/>
      <c r="G327" s="217"/>
      <c r="H327" s="217"/>
      <c r="I327" s="217"/>
      <c r="J327" s="217"/>
      <c r="K327" s="217"/>
      <c r="L327" s="217"/>
      <c r="M327" s="217"/>
      <c r="N327" s="217"/>
      <c r="O327" s="217"/>
      <c r="P327" s="217"/>
      <c r="Q327" s="217"/>
      <c r="R327" s="217">
        <f t="shared" si="13"/>
        <v>0</v>
      </c>
    </row>
    <row r="328" spans="1:18" ht="69.599999999999994" hidden="1" customHeight="1">
      <c r="A328" s="80" t="s">
        <v>1007</v>
      </c>
      <c r="B328" s="97">
        <v>100</v>
      </c>
      <c r="C328" s="93" t="s">
        <v>586</v>
      </c>
      <c r="D328" s="94" t="s">
        <v>587</v>
      </c>
      <c r="E328" s="301">
        <v>0</v>
      </c>
      <c r="F328" s="218"/>
      <c r="G328" s="218"/>
      <c r="H328" s="218"/>
      <c r="I328" s="218"/>
      <c r="J328" s="218"/>
      <c r="K328" s="218"/>
      <c r="L328" s="218"/>
      <c r="M328" s="218"/>
      <c r="N328" s="218"/>
      <c r="O328" s="218"/>
      <c r="P328" s="218"/>
      <c r="Q328" s="218"/>
      <c r="R328" s="218">
        <f t="shared" si="13"/>
        <v>0</v>
      </c>
    </row>
    <row r="329" spans="1:18" ht="69.599999999999994" hidden="1" customHeight="1">
      <c r="A329" s="103" t="s">
        <v>1008</v>
      </c>
      <c r="B329" s="120">
        <v>230</v>
      </c>
      <c r="C329" s="116" t="s">
        <v>586</v>
      </c>
      <c r="D329" s="117" t="s">
        <v>587</v>
      </c>
      <c r="E329" s="306">
        <v>0</v>
      </c>
      <c r="F329" s="217"/>
      <c r="G329" s="217"/>
      <c r="H329" s="217"/>
      <c r="I329" s="217"/>
      <c r="J329" s="217"/>
      <c r="K329" s="217"/>
      <c r="L329" s="217"/>
      <c r="M329" s="217"/>
      <c r="N329" s="217"/>
      <c r="O329" s="217"/>
      <c r="P329" s="217"/>
      <c r="Q329" s="217"/>
      <c r="R329" s="217">
        <f t="shared" si="13"/>
        <v>0</v>
      </c>
    </row>
    <row r="330" spans="1:18" ht="69.599999999999994" hidden="1" customHeight="1">
      <c r="A330" s="80" t="s">
        <v>1009</v>
      </c>
      <c r="B330" s="97">
        <v>100</v>
      </c>
      <c r="C330" s="93" t="s">
        <v>588</v>
      </c>
      <c r="D330" s="94" t="s">
        <v>589</v>
      </c>
      <c r="E330" s="301">
        <v>0</v>
      </c>
      <c r="F330" s="218"/>
      <c r="G330" s="218"/>
      <c r="H330" s="218"/>
      <c r="I330" s="218"/>
      <c r="J330" s="218"/>
      <c r="K330" s="218"/>
      <c r="L330" s="218"/>
      <c r="M330" s="218"/>
      <c r="N330" s="218"/>
      <c r="O330" s="218"/>
      <c r="P330" s="218"/>
      <c r="Q330" s="218"/>
      <c r="R330" s="218">
        <f t="shared" si="13"/>
        <v>0</v>
      </c>
    </row>
    <row r="331" spans="1:18" ht="69.599999999999994" hidden="1" customHeight="1">
      <c r="A331" s="103" t="s">
        <v>1010</v>
      </c>
      <c r="B331" s="120">
        <v>230</v>
      </c>
      <c r="C331" s="116" t="s">
        <v>588</v>
      </c>
      <c r="D331" s="117" t="s">
        <v>589</v>
      </c>
      <c r="E331" s="306">
        <v>0</v>
      </c>
      <c r="F331" s="217"/>
      <c r="G331" s="217"/>
      <c r="H331" s="217"/>
      <c r="I331" s="217"/>
      <c r="J331" s="217"/>
      <c r="K331" s="217"/>
      <c r="L331" s="217"/>
      <c r="M331" s="217"/>
      <c r="N331" s="217"/>
      <c r="O331" s="217"/>
      <c r="P331" s="217"/>
      <c r="Q331" s="217"/>
      <c r="R331" s="217">
        <f t="shared" si="13"/>
        <v>0</v>
      </c>
    </row>
    <row r="332" spans="1:18" ht="69.599999999999994" hidden="1" customHeight="1">
      <c r="A332" s="80" t="s">
        <v>1011</v>
      </c>
      <c r="B332" s="97">
        <v>100</v>
      </c>
      <c r="C332" s="93" t="s">
        <v>590</v>
      </c>
      <c r="D332" s="94" t="s">
        <v>591</v>
      </c>
      <c r="E332" s="301">
        <v>0</v>
      </c>
      <c r="F332" s="218"/>
      <c r="G332" s="218"/>
      <c r="H332" s="218"/>
      <c r="I332" s="218"/>
      <c r="J332" s="218"/>
      <c r="K332" s="218"/>
      <c r="L332" s="218"/>
      <c r="M332" s="218"/>
      <c r="N332" s="218"/>
      <c r="O332" s="218"/>
      <c r="P332" s="218"/>
      <c r="Q332" s="218"/>
      <c r="R332" s="218">
        <f t="shared" si="13"/>
        <v>0</v>
      </c>
    </row>
    <row r="333" spans="1:18" ht="69.599999999999994" hidden="1" customHeight="1">
      <c r="A333" s="103" t="s">
        <v>1012</v>
      </c>
      <c r="B333" s="120">
        <v>230</v>
      </c>
      <c r="C333" s="116" t="s">
        <v>590</v>
      </c>
      <c r="D333" s="117" t="s">
        <v>591</v>
      </c>
      <c r="E333" s="306">
        <v>0</v>
      </c>
      <c r="F333" s="217"/>
      <c r="G333" s="217"/>
      <c r="H333" s="217"/>
      <c r="I333" s="217"/>
      <c r="J333" s="217"/>
      <c r="K333" s="217"/>
      <c r="L333" s="217"/>
      <c r="M333" s="217"/>
      <c r="N333" s="217"/>
      <c r="O333" s="217"/>
      <c r="P333" s="217"/>
      <c r="Q333" s="217"/>
      <c r="R333" s="217">
        <f t="shared" si="13"/>
        <v>0</v>
      </c>
    </row>
    <row r="334" spans="1:18" ht="69.599999999999994" hidden="1" customHeight="1">
      <c r="A334" s="80" t="s">
        <v>1013</v>
      </c>
      <c r="B334" s="97">
        <v>100</v>
      </c>
      <c r="C334" s="93" t="s">
        <v>592</v>
      </c>
      <c r="D334" s="94" t="s">
        <v>593</v>
      </c>
      <c r="E334" s="301">
        <v>0</v>
      </c>
      <c r="F334" s="218"/>
      <c r="G334" s="218"/>
      <c r="H334" s="218"/>
      <c r="I334" s="218"/>
      <c r="J334" s="218"/>
      <c r="K334" s="218"/>
      <c r="L334" s="218"/>
      <c r="M334" s="218"/>
      <c r="N334" s="218"/>
      <c r="O334" s="218"/>
      <c r="P334" s="218"/>
      <c r="Q334" s="218"/>
      <c r="R334" s="218">
        <f t="shared" si="13"/>
        <v>0</v>
      </c>
    </row>
    <row r="335" spans="1:18" ht="69.599999999999994" hidden="1" customHeight="1">
      <c r="A335" s="103" t="s">
        <v>1014</v>
      </c>
      <c r="B335" s="120">
        <v>230</v>
      </c>
      <c r="C335" s="116" t="s">
        <v>592</v>
      </c>
      <c r="D335" s="117" t="s">
        <v>593</v>
      </c>
      <c r="E335" s="306">
        <v>0</v>
      </c>
      <c r="F335" s="217"/>
      <c r="G335" s="217"/>
      <c r="H335" s="217"/>
      <c r="I335" s="217"/>
      <c r="J335" s="217"/>
      <c r="K335" s="217"/>
      <c r="L335" s="217"/>
      <c r="M335" s="217"/>
      <c r="N335" s="217"/>
      <c r="O335" s="217"/>
      <c r="P335" s="217"/>
      <c r="Q335" s="217"/>
      <c r="R335" s="217">
        <f t="shared" si="13"/>
        <v>0</v>
      </c>
    </row>
    <row r="336" spans="1:18" ht="69.599999999999994" hidden="1" customHeight="1">
      <c r="A336" s="80" t="s">
        <v>1015</v>
      </c>
      <c r="B336" s="97">
        <v>100</v>
      </c>
      <c r="C336" s="93" t="s">
        <v>594</v>
      </c>
      <c r="D336" s="94" t="s">
        <v>595</v>
      </c>
      <c r="E336" s="301">
        <v>0</v>
      </c>
      <c r="F336" s="218"/>
      <c r="G336" s="218"/>
      <c r="H336" s="218"/>
      <c r="I336" s="218"/>
      <c r="J336" s="218"/>
      <c r="K336" s="218"/>
      <c r="L336" s="218"/>
      <c r="M336" s="218"/>
      <c r="N336" s="218"/>
      <c r="O336" s="218"/>
      <c r="P336" s="218"/>
      <c r="Q336" s="218"/>
      <c r="R336" s="218">
        <f t="shared" si="13"/>
        <v>0</v>
      </c>
    </row>
    <row r="337" spans="1:18" ht="69.599999999999994" hidden="1" customHeight="1">
      <c r="A337" s="103" t="s">
        <v>1016</v>
      </c>
      <c r="B337" s="120">
        <v>230</v>
      </c>
      <c r="C337" s="116" t="s">
        <v>594</v>
      </c>
      <c r="D337" s="117" t="s">
        <v>595</v>
      </c>
      <c r="E337" s="306">
        <v>0</v>
      </c>
      <c r="F337" s="217"/>
      <c r="G337" s="217"/>
      <c r="H337" s="217"/>
      <c r="I337" s="217"/>
      <c r="J337" s="217"/>
      <c r="K337" s="217"/>
      <c r="L337" s="217"/>
      <c r="M337" s="217"/>
      <c r="N337" s="217"/>
      <c r="O337" s="217"/>
      <c r="P337" s="217"/>
      <c r="Q337" s="217"/>
      <c r="R337" s="217">
        <f t="shared" si="13"/>
        <v>0</v>
      </c>
    </row>
    <row r="338" spans="1:18" ht="69.599999999999994" hidden="1" customHeight="1">
      <c r="A338" s="80" t="s">
        <v>1017</v>
      </c>
      <c r="B338" s="97">
        <v>100</v>
      </c>
      <c r="C338" s="93" t="s">
        <v>596</v>
      </c>
      <c r="D338" s="94" t="s">
        <v>597</v>
      </c>
      <c r="E338" s="301">
        <v>0</v>
      </c>
      <c r="F338" s="218"/>
      <c r="G338" s="218"/>
      <c r="H338" s="218"/>
      <c r="I338" s="218"/>
      <c r="J338" s="218"/>
      <c r="K338" s="218"/>
      <c r="L338" s="218"/>
      <c r="M338" s="218"/>
      <c r="N338" s="218"/>
      <c r="O338" s="218"/>
      <c r="P338" s="218"/>
      <c r="Q338" s="218"/>
      <c r="R338" s="218">
        <f t="shared" si="13"/>
        <v>0</v>
      </c>
    </row>
    <row r="339" spans="1:18" ht="69.599999999999994" hidden="1" customHeight="1">
      <c r="A339" s="103" t="s">
        <v>1018</v>
      </c>
      <c r="B339" s="120">
        <v>230</v>
      </c>
      <c r="C339" s="116" t="s">
        <v>596</v>
      </c>
      <c r="D339" s="117" t="s">
        <v>597</v>
      </c>
      <c r="E339" s="306">
        <v>0</v>
      </c>
      <c r="F339" s="217"/>
      <c r="G339" s="217"/>
      <c r="H339" s="217"/>
      <c r="I339" s="217"/>
      <c r="J339" s="217"/>
      <c r="K339" s="217"/>
      <c r="L339" s="217"/>
      <c r="M339" s="217"/>
      <c r="N339" s="217"/>
      <c r="O339" s="217"/>
      <c r="P339" s="217"/>
      <c r="Q339" s="217"/>
      <c r="R339" s="217">
        <f t="shared" si="13"/>
        <v>0</v>
      </c>
    </row>
    <row r="340" spans="1:18" ht="69.599999999999994" hidden="1" customHeight="1">
      <c r="A340" s="80" t="s">
        <v>1019</v>
      </c>
      <c r="B340" s="97">
        <v>100</v>
      </c>
      <c r="C340" s="93" t="s">
        <v>598</v>
      </c>
      <c r="D340" s="94" t="s">
        <v>599</v>
      </c>
      <c r="E340" s="301">
        <v>0</v>
      </c>
      <c r="F340" s="218"/>
      <c r="G340" s="218"/>
      <c r="H340" s="218"/>
      <c r="I340" s="218"/>
      <c r="J340" s="218"/>
      <c r="K340" s="218"/>
      <c r="L340" s="218"/>
      <c r="M340" s="218"/>
      <c r="N340" s="218"/>
      <c r="O340" s="218"/>
      <c r="P340" s="218"/>
      <c r="Q340" s="218"/>
      <c r="R340" s="218">
        <f t="shared" ref="R340:R403" si="14">SUM(F340:Q340)</f>
        <v>0</v>
      </c>
    </row>
    <row r="341" spans="1:18" ht="69.599999999999994" hidden="1" customHeight="1">
      <c r="A341" s="103" t="s">
        <v>1020</v>
      </c>
      <c r="B341" s="120">
        <v>230</v>
      </c>
      <c r="C341" s="116" t="s">
        <v>598</v>
      </c>
      <c r="D341" s="117" t="s">
        <v>599</v>
      </c>
      <c r="E341" s="306">
        <v>0</v>
      </c>
      <c r="F341" s="217"/>
      <c r="G341" s="217"/>
      <c r="H341" s="217"/>
      <c r="I341" s="217"/>
      <c r="J341" s="217"/>
      <c r="K341" s="217"/>
      <c r="L341" s="217"/>
      <c r="M341" s="217"/>
      <c r="N341" s="217"/>
      <c r="O341" s="217"/>
      <c r="P341" s="217"/>
      <c r="Q341" s="217"/>
      <c r="R341" s="217">
        <f t="shared" si="14"/>
        <v>0</v>
      </c>
    </row>
    <row r="342" spans="1:18" ht="69.599999999999994" hidden="1" customHeight="1">
      <c r="A342" s="80" t="s">
        <v>1021</v>
      </c>
      <c r="B342" s="97">
        <v>100</v>
      </c>
      <c r="C342" s="93" t="s">
        <v>600</v>
      </c>
      <c r="D342" s="94" t="s">
        <v>601</v>
      </c>
      <c r="E342" s="301">
        <v>0</v>
      </c>
      <c r="F342" s="218"/>
      <c r="G342" s="218"/>
      <c r="H342" s="218"/>
      <c r="I342" s="218"/>
      <c r="J342" s="218"/>
      <c r="K342" s="218"/>
      <c r="L342" s="218"/>
      <c r="M342" s="218"/>
      <c r="N342" s="218"/>
      <c r="O342" s="218"/>
      <c r="P342" s="218"/>
      <c r="Q342" s="218"/>
      <c r="R342" s="218">
        <f t="shared" si="14"/>
        <v>0</v>
      </c>
    </row>
    <row r="343" spans="1:18" ht="69.599999999999994" hidden="1" customHeight="1">
      <c r="A343" s="103" t="s">
        <v>1022</v>
      </c>
      <c r="B343" s="120">
        <v>230</v>
      </c>
      <c r="C343" s="116" t="s">
        <v>600</v>
      </c>
      <c r="D343" s="117" t="s">
        <v>601</v>
      </c>
      <c r="E343" s="306">
        <v>0</v>
      </c>
      <c r="F343" s="217"/>
      <c r="G343" s="217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>
        <f t="shared" si="14"/>
        <v>0</v>
      </c>
    </row>
    <row r="344" spans="1:18" ht="69.599999999999994" hidden="1" customHeight="1">
      <c r="A344" s="80" t="s">
        <v>1023</v>
      </c>
      <c r="B344" s="97">
        <v>100</v>
      </c>
      <c r="C344" s="93" t="s">
        <v>602</v>
      </c>
      <c r="D344" s="94" t="s">
        <v>603</v>
      </c>
      <c r="E344" s="301">
        <v>0</v>
      </c>
      <c r="F344" s="218"/>
      <c r="G344" s="218"/>
      <c r="H344" s="218"/>
      <c r="I344" s="218"/>
      <c r="J344" s="218"/>
      <c r="K344" s="218"/>
      <c r="L344" s="218"/>
      <c r="M344" s="218"/>
      <c r="N344" s="218"/>
      <c r="O344" s="218"/>
      <c r="P344" s="218"/>
      <c r="Q344" s="218"/>
      <c r="R344" s="218">
        <f t="shared" si="14"/>
        <v>0</v>
      </c>
    </row>
    <row r="345" spans="1:18" ht="69.599999999999994" hidden="1" customHeight="1">
      <c r="A345" s="103" t="s">
        <v>1024</v>
      </c>
      <c r="B345" s="120">
        <v>230</v>
      </c>
      <c r="C345" s="116" t="s">
        <v>602</v>
      </c>
      <c r="D345" s="117" t="s">
        <v>603</v>
      </c>
      <c r="E345" s="306">
        <v>0</v>
      </c>
      <c r="F345" s="217"/>
      <c r="G345" s="217"/>
      <c r="H345" s="217"/>
      <c r="I345" s="217"/>
      <c r="J345" s="217"/>
      <c r="K345" s="217"/>
      <c r="L345" s="217"/>
      <c r="M345" s="217"/>
      <c r="N345" s="217"/>
      <c r="O345" s="217"/>
      <c r="P345" s="217"/>
      <c r="Q345" s="217"/>
      <c r="R345" s="217">
        <f t="shared" si="14"/>
        <v>0</v>
      </c>
    </row>
    <row r="346" spans="1:18" ht="69.599999999999994" hidden="1" customHeight="1">
      <c r="A346" s="103" t="s">
        <v>1025</v>
      </c>
      <c r="B346" s="120">
        <v>230</v>
      </c>
      <c r="C346" s="116" t="s">
        <v>604</v>
      </c>
      <c r="D346" s="124" t="s">
        <v>605</v>
      </c>
      <c r="E346" s="306">
        <v>0</v>
      </c>
      <c r="F346" s="217"/>
      <c r="G346" s="217"/>
      <c r="H346" s="217"/>
      <c r="I346" s="217"/>
      <c r="J346" s="217"/>
      <c r="K346" s="217"/>
      <c r="L346" s="217"/>
      <c r="M346" s="217"/>
      <c r="N346" s="217"/>
      <c r="O346" s="217"/>
      <c r="P346" s="217"/>
      <c r="Q346" s="217"/>
      <c r="R346" s="217">
        <f t="shared" si="14"/>
        <v>0</v>
      </c>
    </row>
    <row r="347" spans="1:18" ht="69.599999999999994" hidden="1" customHeight="1">
      <c r="A347" s="80" t="s">
        <v>1026</v>
      </c>
      <c r="B347" s="97">
        <v>100</v>
      </c>
      <c r="C347" s="93" t="s">
        <v>604</v>
      </c>
      <c r="D347" s="100" t="s">
        <v>605</v>
      </c>
      <c r="E347" s="301">
        <v>0</v>
      </c>
      <c r="F347" s="218"/>
      <c r="G347" s="218"/>
      <c r="H347" s="218"/>
      <c r="I347" s="218"/>
      <c r="J347" s="218"/>
      <c r="K347" s="218"/>
      <c r="L347" s="218"/>
      <c r="M347" s="218"/>
      <c r="N347" s="218"/>
      <c r="O347" s="218"/>
      <c r="P347" s="218"/>
      <c r="Q347" s="218"/>
      <c r="R347" s="218">
        <f t="shared" si="14"/>
        <v>0</v>
      </c>
    </row>
    <row r="348" spans="1:18" ht="45">
      <c r="A348" s="207" t="s">
        <v>192</v>
      </c>
      <c r="B348" s="203">
        <v>230</v>
      </c>
      <c r="C348" s="205" t="s">
        <v>190</v>
      </c>
      <c r="D348" s="206" t="s">
        <v>191</v>
      </c>
      <c r="E348" s="302">
        <v>500000</v>
      </c>
      <c r="F348" s="219"/>
      <c r="G348" s="219">
        <f>+E348</f>
        <v>500000</v>
      </c>
      <c r="H348" s="219"/>
      <c r="I348" s="219"/>
      <c r="J348" s="219"/>
      <c r="K348" s="219"/>
      <c r="L348" s="219"/>
      <c r="M348" s="219"/>
      <c r="N348" s="219"/>
      <c r="O348" s="219"/>
      <c r="P348" s="219"/>
      <c r="Q348" s="219"/>
      <c r="R348" s="219">
        <f t="shared" si="14"/>
        <v>500000</v>
      </c>
    </row>
    <row r="349" spans="1:18" ht="45" hidden="1">
      <c r="A349" s="192" t="s">
        <v>1027</v>
      </c>
      <c r="B349" s="189">
        <v>100</v>
      </c>
      <c r="C349" s="190" t="s">
        <v>190</v>
      </c>
      <c r="D349" s="191" t="s">
        <v>191</v>
      </c>
      <c r="E349" s="303"/>
      <c r="F349" s="220"/>
      <c r="G349" s="220">
        <f>+E349</f>
        <v>0</v>
      </c>
      <c r="H349" s="220"/>
      <c r="I349" s="220"/>
      <c r="J349" s="220">
        <f>+E349</f>
        <v>0</v>
      </c>
      <c r="K349" s="220"/>
      <c r="L349" s="220"/>
      <c r="M349" s="220"/>
      <c r="N349" s="220"/>
      <c r="O349" s="220"/>
      <c r="P349" s="220"/>
      <c r="Q349" s="220"/>
      <c r="R349" s="220">
        <f t="shared" si="14"/>
        <v>0</v>
      </c>
    </row>
    <row r="350" spans="1:18" ht="90">
      <c r="A350" s="207" t="s">
        <v>195</v>
      </c>
      <c r="B350" s="203">
        <v>230</v>
      </c>
      <c r="C350" s="205" t="s">
        <v>193</v>
      </c>
      <c r="D350" s="206" t="s">
        <v>194</v>
      </c>
      <c r="E350" s="302">
        <v>3140000</v>
      </c>
      <c r="F350" s="219"/>
      <c r="G350" s="219">
        <f>+E350</f>
        <v>3140000</v>
      </c>
      <c r="H350" s="219"/>
      <c r="I350" s="219"/>
      <c r="J350" s="219"/>
      <c r="K350" s="219"/>
      <c r="L350" s="219"/>
      <c r="M350" s="219"/>
      <c r="N350" s="219"/>
      <c r="O350" s="219"/>
      <c r="P350" s="219"/>
      <c r="Q350" s="219"/>
      <c r="R350" s="219">
        <f t="shared" si="14"/>
        <v>3140000</v>
      </c>
    </row>
    <row r="351" spans="1:18" ht="90" hidden="1">
      <c r="A351" s="192" t="s">
        <v>1028</v>
      </c>
      <c r="B351" s="189">
        <v>100</v>
      </c>
      <c r="C351" s="190" t="s">
        <v>193</v>
      </c>
      <c r="D351" s="191" t="s">
        <v>194</v>
      </c>
      <c r="E351" s="303"/>
      <c r="F351" s="220"/>
      <c r="G351" s="220"/>
      <c r="H351" s="220"/>
      <c r="I351" s="220"/>
      <c r="J351" s="220"/>
      <c r="K351" s="220"/>
      <c r="L351" s="220"/>
      <c r="M351" s="220"/>
      <c r="N351" s="220"/>
      <c r="O351" s="220"/>
      <c r="P351" s="220"/>
      <c r="Q351" s="220"/>
      <c r="R351" s="220">
        <f t="shared" si="14"/>
        <v>0</v>
      </c>
    </row>
    <row r="352" spans="1:18" ht="112.9" customHeight="1">
      <c r="A352" s="207" t="s">
        <v>198</v>
      </c>
      <c r="B352" s="203">
        <v>230</v>
      </c>
      <c r="C352" s="208" t="s">
        <v>196</v>
      </c>
      <c r="D352" s="206" t="s">
        <v>197</v>
      </c>
      <c r="E352" s="302">
        <f>2632280+47600</f>
        <v>2679880</v>
      </c>
      <c r="F352" s="219"/>
      <c r="G352" s="219">
        <f>+E352</f>
        <v>2679880</v>
      </c>
      <c r="H352" s="219"/>
      <c r="I352" s="219"/>
      <c r="J352" s="219"/>
      <c r="K352" s="219"/>
      <c r="L352" s="219"/>
      <c r="M352" s="219"/>
      <c r="N352" s="219"/>
      <c r="O352" s="219"/>
      <c r="P352" s="219"/>
      <c r="Q352" s="219"/>
      <c r="R352" s="219">
        <f t="shared" si="14"/>
        <v>2679880</v>
      </c>
    </row>
    <row r="353" spans="1:18" ht="111.6" hidden="1" customHeight="1">
      <c r="A353" s="192" t="s">
        <v>1029</v>
      </c>
      <c r="B353" s="189">
        <v>100</v>
      </c>
      <c r="C353" s="193" t="s">
        <v>196</v>
      </c>
      <c r="D353" s="191" t="s">
        <v>197</v>
      </c>
      <c r="E353" s="303"/>
      <c r="F353" s="220"/>
      <c r="G353" s="220"/>
      <c r="H353" s="220"/>
      <c r="I353" s="220"/>
      <c r="J353" s="220"/>
      <c r="K353" s="220"/>
      <c r="L353" s="220"/>
      <c r="M353" s="220"/>
      <c r="N353" s="220"/>
      <c r="O353" s="220"/>
      <c r="P353" s="220"/>
      <c r="Q353" s="220"/>
      <c r="R353" s="220">
        <f t="shared" si="14"/>
        <v>0</v>
      </c>
    </row>
    <row r="354" spans="1:18" ht="60" customHeight="1">
      <c r="A354" s="207" t="s">
        <v>201</v>
      </c>
      <c r="B354" s="203">
        <v>230</v>
      </c>
      <c r="C354" s="205" t="s">
        <v>199</v>
      </c>
      <c r="D354" s="206" t="s">
        <v>200</v>
      </c>
      <c r="E354" s="302">
        <v>328334</v>
      </c>
      <c r="F354" s="219"/>
      <c r="G354" s="219">
        <f>+E354</f>
        <v>328334</v>
      </c>
      <c r="H354" s="219"/>
      <c r="I354" s="219"/>
      <c r="J354" s="219"/>
      <c r="K354" s="219"/>
      <c r="L354" s="219"/>
      <c r="M354" s="219"/>
      <c r="N354" s="219"/>
      <c r="O354" s="219"/>
      <c r="P354" s="219"/>
      <c r="Q354" s="219"/>
      <c r="R354" s="219">
        <f t="shared" si="14"/>
        <v>328334</v>
      </c>
    </row>
    <row r="355" spans="1:18" ht="60" hidden="1" customHeight="1">
      <c r="A355" s="192" t="s">
        <v>1030</v>
      </c>
      <c r="B355" s="187">
        <v>100</v>
      </c>
      <c r="C355" s="190" t="s">
        <v>199</v>
      </c>
      <c r="D355" s="191" t="s">
        <v>200</v>
      </c>
      <c r="E355" s="303"/>
      <c r="F355" s="220"/>
      <c r="G355" s="220"/>
      <c r="H355" s="220"/>
      <c r="I355" s="220"/>
      <c r="J355" s="220"/>
      <c r="K355" s="220"/>
      <c r="L355" s="220"/>
      <c r="M355" s="220"/>
      <c r="N355" s="220"/>
      <c r="O355" s="220"/>
      <c r="P355" s="220"/>
      <c r="Q355" s="220"/>
      <c r="R355" s="220">
        <f t="shared" si="14"/>
        <v>0</v>
      </c>
    </row>
    <row r="356" spans="1:18" ht="45">
      <c r="A356" s="207" t="s">
        <v>204</v>
      </c>
      <c r="B356" s="203">
        <v>230</v>
      </c>
      <c r="C356" s="205" t="s">
        <v>202</v>
      </c>
      <c r="D356" s="206" t="s">
        <v>203</v>
      </c>
      <c r="E356" s="302">
        <v>233240</v>
      </c>
      <c r="F356" s="219"/>
      <c r="G356" s="219">
        <f>+E356</f>
        <v>233240</v>
      </c>
      <c r="H356" s="219"/>
      <c r="I356" s="219"/>
      <c r="J356" s="219"/>
      <c r="K356" s="219"/>
      <c r="L356" s="219"/>
      <c r="M356" s="219"/>
      <c r="N356" s="219"/>
      <c r="O356" s="219"/>
      <c r="P356" s="219"/>
      <c r="Q356" s="219"/>
      <c r="R356" s="219">
        <f t="shared" si="14"/>
        <v>233240</v>
      </c>
    </row>
    <row r="357" spans="1:18" ht="45" hidden="1">
      <c r="A357" s="192" t="s">
        <v>1031</v>
      </c>
      <c r="B357" s="187">
        <v>100</v>
      </c>
      <c r="C357" s="190" t="s">
        <v>202</v>
      </c>
      <c r="D357" s="191" t="s">
        <v>203</v>
      </c>
      <c r="E357" s="303"/>
      <c r="F357" s="220"/>
      <c r="G357" s="220"/>
      <c r="H357" s="220"/>
      <c r="I357" s="220"/>
      <c r="J357" s="220"/>
      <c r="K357" s="220"/>
      <c r="L357" s="220"/>
      <c r="M357" s="220"/>
      <c r="N357" s="220"/>
      <c r="O357" s="220"/>
      <c r="P357" s="220"/>
      <c r="Q357" s="220"/>
      <c r="R357" s="220">
        <f t="shared" si="14"/>
        <v>0</v>
      </c>
    </row>
    <row r="358" spans="1:18" ht="60">
      <c r="A358" s="207" t="s">
        <v>207</v>
      </c>
      <c r="B358" s="203">
        <v>230</v>
      </c>
      <c r="C358" s="208" t="s">
        <v>205</v>
      </c>
      <c r="D358" s="206" t="s">
        <v>206</v>
      </c>
      <c r="E358" s="302">
        <v>764575</v>
      </c>
      <c r="F358" s="219"/>
      <c r="G358" s="219">
        <f>+E358</f>
        <v>764575</v>
      </c>
      <c r="H358" s="219"/>
      <c r="I358" s="219"/>
      <c r="J358" s="219"/>
      <c r="K358" s="219"/>
      <c r="L358" s="219"/>
      <c r="M358" s="219"/>
      <c r="N358" s="219"/>
      <c r="O358" s="219"/>
      <c r="P358" s="219"/>
      <c r="Q358" s="219"/>
      <c r="R358" s="219">
        <f t="shared" si="14"/>
        <v>764575</v>
      </c>
    </row>
    <row r="359" spans="1:18" ht="60" hidden="1">
      <c r="A359" s="192" t="s">
        <v>1032</v>
      </c>
      <c r="B359" s="187">
        <v>100</v>
      </c>
      <c r="C359" s="193" t="s">
        <v>205</v>
      </c>
      <c r="D359" s="191" t="s">
        <v>614</v>
      </c>
      <c r="E359" s="303"/>
      <c r="F359" s="220"/>
      <c r="G359" s="220"/>
      <c r="H359" s="220"/>
      <c r="I359" s="220"/>
      <c r="J359" s="220"/>
      <c r="K359" s="220"/>
      <c r="L359" s="220"/>
      <c r="M359" s="220"/>
      <c r="N359" s="220"/>
      <c r="O359" s="220"/>
      <c r="P359" s="220"/>
      <c r="Q359" s="220"/>
      <c r="R359" s="220">
        <f t="shared" si="14"/>
        <v>0</v>
      </c>
    </row>
    <row r="360" spans="1:18" ht="45" hidden="1">
      <c r="A360" s="207" t="s">
        <v>1033</v>
      </c>
      <c r="B360" s="203">
        <v>230</v>
      </c>
      <c r="C360" s="208" t="s">
        <v>615</v>
      </c>
      <c r="D360" s="206" t="s">
        <v>616</v>
      </c>
      <c r="E360" s="302"/>
      <c r="F360" s="219"/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>
        <f t="shared" si="14"/>
        <v>0</v>
      </c>
    </row>
    <row r="361" spans="1:18" ht="45" hidden="1">
      <c r="A361" s="192" t="s">
        <v>1034</v>
      </c>
      <c r="B361" s="187">
        <v>100</v>
      </c>
      <c r="C361" s="193" t="s">
        <v>615</v>
      </c>
      <c r="D361" s="191" t="s">
        <v>616</v>
      </c>
      <c r="E361" s="303"/>
      <c r="F361" s="220"/>
      <c r="G361" s="220"/>
      <c r="H361" s="220"/>
      <c r="I361" s="220"/>
      <c r="J361" s="220"/>
      <c r="K361" s="220"/>
      <c r="L361" s="220"/>
      <c r="M361" s="220"/>
      <c r="N361" s="220"/>
      <c r="O361" s="220"/>
      <c r="P361" s="220"/>
      <c r="Q361" s="220"/>
      <c r="R361" s="220">
        <f t="shared" si="14"/>
        <v>0</v>
      </c>
    </row>
    <row r="362" spans="1:18" ht="45">
      <c r="A362" s="207" t="s">
        <v>210</v>
      </c>
      <c r="B362" s="203">
        <v>230</v>
      </c>
      <c r="C362" s="208" t="s">
        <v>208</v>
      </c>
      <c r="D362" s="206" t="s">
        <v>209</v>
      </c>
      <c r="E362" s="302">
        <v>142800</v>
      </c>
      <c r="F362" s="219"/>
      <c r="G362" s="219">
        <f>+E362</f>
        <v>142800</v>
      </c>
      <c r="H362" s="219"/>
      <c r="I362" s="219"/>
      <c r="J362" s="219"/>
      <c r="K362" s="219"/>
      <c r="L362" s="219"/>
      <c r="M362" s="219"/>
      <c r="N362" s="219"/>
      <c r="O362" s="219"/>
      <c r="P362" s="219"/>
      <c r="Q362" s="219"/>
      <c r="R362" s="219">
        <f t="shared" si="14"/>
        <v>142800</v>
      </c>
    </row>
    <row r="363" spans="1:18" ht="45" hidden="1">
      <c r="A363" s="192" t="s">
        <v>1035</v>
      </c>
      <c r="B363" s="187">
        <v>100</v>
      </c>
      <c r="C363" s="193" t="s">
        <v>208</v>
      </c>
      <c r="D363" s="191" t="s">
        <v>209</v>
      </c>
      <c r="E363" s="303"/>
      <c r="F363" s="220"/>
      <c r="G363" s="220"/>
      <c r="H363" s="220"/>
      <c r="I363" s="220"/>
      <c r="J363" s="220"/>
      <c r="K363" s="220"/>
      <c r="L363" s="220"/>
      <c r="M363" s="220"/>
      <c r="N363" s="220"/>
      <c r="O363" s="220"/>
      <c r="P363" s="220"/>
      <c r="Q363" s="220"/>
      <c r="R363" s="220">
        <f t="shared" si="14"/>
        <v>0</v>
      </c>
    </row>
    <row r="364" spans="1:18" ht="45" hidden="1">
      <c r="A364" s="207" t="s">
        <v>1036</v>
      </c>
      <c r="B364" s="203">
        <v>230</v>
      </c>
      <c r="C364" s="208" t="s">
        <v>617</v>
      </c>
      <c r="D364" s="206" t="s">
        <v>618</v>
      </c>
      <c r="E364" s="302"/>
      <c r="F364" s="219"/>
      <c r="G364" s="219"/>
      <c r="H364" s="219"/>
      <c r="I364" s="219"/>
      <c r="J364" s="219"/>
      <c r="K364" s="219"/>
      <c r="L364" s="219"/>
      <c r="M364" s="219"/>
      <c r="N364" s="219"/>
      <c r="O364" s="219"/>
      <c r="P364" s="219"/>
      <c r="Q364" s="219"/>
      <c r="R364" s="219">
        <f t="shared" si="14"/>
        <v>0</v>
      </c>
    </row>
    <row r="365" spans="1:18" ht="45" hidden="1">
      <c r="A365" s="192" t="s">
        <v>1037</v>
      </c>
      <c r="B365" s="187">
        <v>100</v>
      </c>
      <c r="C365" s="193" t="s">
        <v>617</v>
      </c>
      <c r="D365" s="191" t="s">
        <v>618</v>
      </c>
      <c r="E365" s="303"/>
      <c r="F365" s="220"/>
      <c r="G365" s="220"/>
      <c r="H365" s="220"/>
      <c r="I365" s="220"/>
      <c r="J365" s="220"/>
      <c r="K365" s="220"/>
      <c r="L365" s="220"/>
      <c r="M365" s="220"/>
      <c r="N365" s="220"/>
      <c r="O365" s="220"/>
      <c r="P365" s="220"/>
      <c r="Q365" s="220"/>
      <c r="R365" s="220">
        <f t="shared" si="14"/>
        <v>0</v>
      </c>
    </row>
    <row r="366" spans="1:18" ht="45">
      <c r="A366" s="207" t="s">
        <v>213</v>
      </c>
      <c r="B366" s="203">
        <v>230</v>
      </c>
      <c r="C366" s="208" t="s">
        <v>211</v>
      </c>
      <c r="D366" s="206" t="s">
        <v>212</v>
      </c>
      <c r="E366" s="302">
        <v>180880</v>
      </c>
      <c r="F366" s="219"/>
      <c r="G366" s="219">
        <f>+E366</f>
        <v>180880</v>
      </c>
      <c r="H366" s="219"/>
      <c r="I366" s="219"/>
      <c r="J366" s="219"/>
      <c r="K366" s="219"/>
      <c r="L366" s="219"/>
      <c r="M366" s="219"/>
      <c r="N366" s="219"/>
      <c r="O366" s="219"/>
      <c r="P366" s="219"/>
      <c r="Q366" s="219"/>
      <c r="R366" s="219">
        <f t="shared" si="14"/>
        <v>180880</v>
      </c>
    </row>
    <row r="367" spans="1:18" ht="45" hidden="1">
      <c r="A367" s="192" t="s">
        <v>1038</v>
      </c>
      <c r="B367" s="187">
        <v>100</v>
      </c>
      <c r="C367" s="193" t="s">
        <v>211</v>
      </c>
      <c r="D367" s="191" t="s">
        <v>212</v>
      </c>
      <c r="E367" s="303"/>
      <c r="F367" s="220"/>
      <c r="G367" s="220"/>
      <c r="H367" s="220"/>
      <c r="I367" s="220"/>
      <c r="J367" s="220"/>
      <c r="K367" s="220"/>
      <c r="L367" s="220"/>
      <c r="M367" s="220"/>
      <c r="N367" s="220"/>
      <c r="O367" s="220"/>
      <c r="P367" s="220"/>
      <c r="Q367" s="220"/>
      <c r="R367" s="220">
        <f t="shared" si="14"/>
        <v>0</v>
      </c>
    </row>
    <row r="368" spans="1:18" ht="60">
      <c r="A368" s="207" t="s">
        <v>216</v>
      </c>
      <c r="B368" s="203">
        <v>230</v>
      </c>
      <c r="C368" s="208" t="s">
        <v>214</v>
      </c>
      <c r="D368" s="206" t="s">
        <v>215</v>
      </c>
      <c r="E368" s="302">
        <v>890279</v>
      </c>
      <c r="F368" s="219"/>
      <c r="G368" s="219">
        <f>+E368</f>
        <v>890279</v>
      </c>
      <c r="H368" s="219"/>
      <c r="I368" s="219"/>
      <c r="J368" s="219"/>
      <c r="K368" s="219"/>
      <c r="L368" s="219"/>
      <c r="M368" s="219"/>
      <c r="N368" s="219"/>
      <c r="O368" s="219"/>
      <c r="P368" s="219"/>
      <c r="Q368" s="219"/>
      <c r="R368" s="219">
        <f t="shared" si="14"/>
        <v>890279</v>
      </c>
    </row>
    <row r="369" spans="1:18" ht="60" hidden="1">
      <c r="A369" s="192" t="s">
        <v>1039</v>
      </c>
      <c r="B369" s="187">
        <v>100</v>
      </c>
      <c r="C369" s="193" t="s">
        <v>619</v>
      </c>
      <c r="D369" s="191" t="s">
        <v>215</v>
      </c>
      <c r="E369" s="303"/>
      <c r="F369" s="220"/>
      <c r="G369" s="220"/>
      <c r="H369" s="220"/>
      <c r="I369" s="220"/>
      <c r="J369" s="220"/>
      <c r="K369" s="220"/>
      <c r="L369" s="220"/>
      <c r="M369" s="220"/>
      <c r="N369" s="220"/>
      <c r="O369" s="220"/>
      <c r="P369" s="220"/>
      <c r="Q369" s="220"/>
      <c r="R369" s="220">
        <f t="shared" si="14"/>
        <v>0</v>
      </c>
    </row>
    <row r="370" spans="1:18" ht="45">
      <c r="A370" s="207" t="s">
        <v>219</v>
      </c>
      <c r="B370" s="203">
        <v>230</v>
      </c>
      <c r="C370" s="208" t="s">
        <v>217</v>
      </c>
      <c r="D370" s="206" t="s">
        <v>218</v>
      </c>
      <c r="E370" s="302">
        <v>231455</v>
      </c>
      <c r="F370" s="219"/>
      <c r="G370" s="219">
        <f>+E370</f>
        <v>231455</v>
      </c>
      <c r="H370" s="219"/>
      <c r="I370" s="219"/>
      <c r="J370" s="219"/>
      <c r="K370" s="219"/>
      <c r="L370" s="219"/>
      <c r="M370" s="219"/>
      <c r="N370" s="219"/>
      <c r="O370" s="219"/>
      <c r="P370" s="219"/>
      <c r="Q370" s="219"/>
      <c r="R370" s="219">
        <f t="shared" si="14"/>
        <v>231455</v>
      </c>
    </row>
    <row r="371" spans="1:18" ht="45" hidden="1">
      <c r="A371" s="192" t="s">
        <v>1040</v>
      </c>
      <c r="B371" s="187">
        <v>100</v>
      </c>
      <c r="C371" s="193" t="s">
        <v>217</v>
      </c>
      <c r="D371" s="191" t="s">
        <v>218</v>
      </c>
      <c r="E371" s="303"/>
      <c r="F371" s="220"/>
      <c r="G371" s="220"/>
      <c r="H371" s="220"/>
      <c r="I371" s="220"/>
      <c r="J371" s="220"/>
      <c r="K371" s="220"/>
      <c r="L371" s="220"/>
      <c r="M371" s="220"/>
      <c r="N371" s="220"/>
      <c r="O371" s="220"/>
      <c r="P371" s="220"/>
      <c r="Q371" s="220"/>
      <c r="R371" s="220">
        <f t="shared" si="14"/>
        <v>0</v>
      </c>
    </row>
    <row r="372" spans="1:18" ht="75" hidden="1">
      <c r="A372" s="207" t="s">
        <v>1041</v>
      </c>
      <c r="B372" s="203">
        <v>230</v>
      </c>
      <c r="C372" s="208" t="s">
        <v>620</v>
      </c>
      <c r="D372" s="206" t="s">
        <v>621</v>
      </c>
      <c r="E372" s="302"/>
      <c r="F372" s="219"/>
      <c r="G372" s="219"/>
      <c r="H372" s="219"/>
      <c r="I372" s="219"/>
      <c r="J372" s="219"/>
      <c r="K372" s="219"/>
      <c r="L372" s="219"/>
      <c r="M372" s="219"/>
      <c r="N372" s="219"/>
      <c r="O372" s="219"/>
      <c r="P372" s="219"/>
      <c r="Q372" s="219"/>
      <c r="R372" s="219">
        <f t="shared" si="14"/>
        <v>0</v>
      </c>
    </row>
    <row r="373" spans="1:18" ht="75" hidden="1">
      <c r="A373" s="192" t="s">
        <v>1042</v>
      </c>
      <c r="B373" s="187">
        <v>100</v>
      </c>
      <c r="C373" s="193" t="s">
        <v>620</v>
      </c>
      <c r="D373" s="191" t="s">
        <v>621</v>
      </c>
      <c r="E373" s="303"/>
      <c r="F373" s="220"/>
      <c r="G373" s="220"/>
      <c r="H373" s="220"/>
      <c r="I373" s="220"/>
      <c r="J373" s="220"/>
      <c r="K373" s="220"/>
      <c r="L373" s="220"/>
      <c r="M373" s="220"/>
      <c r="N373" s="220"/>
      <c r="O373" s="220"/>
      <c r="P373" s="220"/>
      <c r="Q373" s="220"/>
      <c r="R373" s="220">
        <f t="shared" si="14"/>
        <v>0</v>
      </c>
    </row>
    <row r="374" spans="1:18" ht="60" hidden="1">
      <c r="A374" s="207" t="s">
        <v>1043</v>
      </c>
      <c r="B374" s="203">
        <v>230</v>
      </c>
      <c r="C374" s="208" t="s">
        <v>622</v>
      </c>
      <c r="D374" s="206" t="s">
        <v>623</v>
      </c>
      <c r="E374" s="302"/>
      <c r="F374" s="219"/>
      <c r="G374" s="219"/>
      <c r="H374" s="219"/>
      <c r="I374" s="219"/>
      <c r="J374" s="219"/>
      <c r="K374" s="219"/>
      <c r="L374" s="219"/>
      <c r="M374" s="219"/>
      <c r="N374" s="219"/>
      <c r="O374" s="219"/>
      <c r="P374" s="219"/>
      <c r="Q374" s="219"/>
      <c r="R374" s="219">
        <f t="shared" si="14"/>
        <v>0</v>
      </c>
    </row>
    <row r="375" spans="1:18" ht="60" hidden="1">
      <c r="A375" s="192" t="s">
        <v>1044</v>
      </c>
      <c r="B375" s="187">
        <v>100</v>
      </c>
      <c r="C375" s="193" t="s">
        <v>622</v>
      </c>
      <c r="D375" s="191" t="s">
        <v>623</v>
      </c>
      <c r="E375" s="303"/>
      <c r="F375" s="220"/>
      <c r="G375" s="220"/>
      <c r="H375" s="220"/>
      <c r="I375" s="220"/>
      <c r="J375" s="220"/>
      <c r="K375" s="220"/>
      <c r="L375" s="220"/>
      <c r="M375" s="220"/>
      <c r="N375" s="220"/>
      <c r="O375" s="220"/>
      <c r="P375" s="220"/>
      <c r="Q375" s="220"/>
      <c r="R375" s="220">
        <f t="shared" si="14"/>
        <v>0</v>
      </c>
    </row>
    <row r="376" spans="1:18" ht="60" hidden="1">
      <c r="A376" s="207" t="s">
        <v>1045</v>
      </c>
      <c r="B376" s="203">
        <v>230</v>
      </c>
      <c r="C376" s="208" t="s">
        <v>624</v>
      </c>
      <c r="D376" s="206" t="s">
        <v>625</v>
      </c>
      <c r="E376" s="302"/>
      <c r="F376" s="219"/>
      <c r="G376" s="219"/>
      <c r="H376" s="219"/>
      <c r="I376" s="219"/>
      <c r="J376" s="219"/>
      <c r="K376" s="219"/>
      <c r="L376" s="219"/>
      <c r="M376" s="219"/>
      <c r="N376" s="219"/>
      <c r="O376" s="219"/>
      <c r="P376" s="219"/>
      <c r="Q376" s="219"/>
      <c r="R376" s="219">
        <f t="shared" si="14"/>
        <v>0</v>
      </c>
    </row>
    <row r="377" spans="1:18" ht="60" hidden="1">
      <c r="A377" s="192" t="s">
        <v>1046</v>
      </c>
      <c r="B377" s="187">
        <v>100</v>
      </c>
      <c r="C377" s="193" t="s">
        <v>624</v>
      </c>
      <c r="D377" s="191" t="s">
        <v>625</v>
      </c>
      <c r="E377" s="303"/>
      <c r="F377" s="220"/>
      <c r="G377" s="220"/>
      <c r="H377" s="220"/>
      <c r="I377" s="220"/>
      <c r="J377" s="220"/>
      <c r="K377" s="220"/>
      <c r="L377" s="220"/>
      <c r="M377" s="220"/>
      <c r="N377" s="220"/>
      <c r="O377" s="220"/>
      <c r="P377" s="220"/>
      <c r="Q377" s="220"/>
      <c r="R377" s="220">
        <f t="shared" si="14"/>
        <v>0</v>
      </c>
    </row>
    <row r="378" spans="1:18" ht="45" hidden="1">
      <c r="A378" s="207" t="s">
        <v>1047</v>
      </c>
      <c r="B378" s="203">
        <v>230</v>
      </c>
      <c r="C378" s="208" t="s">
        <v>626</v>
      </c>
      <c r="D378" s="206" t="s">
        <v>627</v>
      </c>
      <c r="E378" s="302"/>
      <c r="F378" s="219"/>
      <c r="G378" s="219"/>
      <c r="H378" s="219"/>
      <c r="I378" s="219"/>
      <c r="J378" s="219"/>
      <c r="K378" s="219"/>
      <c r="L378" s="219"/>
      <c r="M378" s="219"/>
      <c r="N378" s="219"/>
      <c r="O378" s="219"/>
      <c r="P378" s="219"/>
      <c r="Q378" s="219"/>
      <c r="R378" s="219">
        <f t="shared" si="14"/>
        <v>0</v>
      </c>
    </row>
    <row r="379" spans="1:18" ht="45" hidden="1">
      <c r="A379" s="192" t="s">
        <v>1048</v>
      </c>
      <c r="B379" s="187">
        <v>100</v>
      </c>
      <c r="C379" s="193" t="s">
        <v>626</v>
      </c>
      <c r="D379" s="191" t="s">
        <v>627</v>
      </c>
      <c r="E379" s="303"/>
      <c r="F379" s="220"/>
      <c r="G379" s="220"/>
      <c r="H379" s="220"/>
      <c r="I379" s="220"/>
      <c r="J379" s="220"/>
      <c r="K379" s="220"/>
      <c r="L379" s="220"/>
      <c r="M379" s="220"/>
      <c r="N379" s="220"/>
      <c r="O379" s="220"/>
      <c r="P379" s="220"/>
      <c r="Q379" s="220"/>
      <c r="R379" s="220">
        <f t="shared" si="14"/>
        <v>0</v>
      </c>
    </row>
    <row r="380" spans="1:18" ht="45" hidden="1">
      <c r="A380" s="207" t="s">
        <v>1049</v>
      </c>
      <c r="B380" s="203">
        <v>230</v>
      </c>
      <c r="C380" s="208" t="s">
        <v>628</v>
      </c>
      <c r="D380" s="206" t="s">
        <v>629</v>
      </c>
      <c r="E380" s="302"/>
      <c r="F380" s="219"/>
      <c r="G380" s="219"/>
      <c r="H380" s="219"/>
      <c r="I380" s="219"/>
      <c r="J380" s="219"/>
      <c r="K380" s="219"/>
      <c r="L380" s="219"/>
      <c r="M380" s="219"/>
      <c r="N380" s="219"/>
      <c r="O380" s="219"/>
      <c r="P380" s="219"/>
      <c r="Q380" s="219"/>
      <c r="R380" s="219">
        <f t="shared" si="14"/>
        <v>0</v>
      </c>
    </row>
    <row r="381" spans="1:18" ht="45" hidden="1">
      <c r="A381" s="192" t="s">
        <v>1050</v>
      </c>
      <c r="B381" s="187">
        <v>100</v>
      </c>
      <c r="C381" s="193" t="s">
        <v>628</v>
      </c>
      <c r="D381" s="191" t="s">
        <v>629</v>
      </c>
      <c r="E381" s="303"/>
      <c r="F381" s="220"/>
      <c r="G381" s="220"/>
      <c r="H381" s="220"/>
      <c r="I381" s="220"/>
      <c r="J381" s="220"/>
      <c r="K381" s="220"/>
      <c r="L381" s="220"/>
      <c r="M381" s="220"/>
      <c r="N381" s="220"/>
      <c r="O381" s="220"/>
      <c r="P381" s="220"/>
      <c r="Q381" s="220"/>
      <c r="R381" s="220">
        <f t="shared" si="14"/>
        <v>0</v>
      </c>
    </row>
    <row r="382" spans="1:18" ht="30">
      <c r="A382" s="207" t="s">
        <v>222</v>
      </c>
      <c r="B382" s="203">
        <v>230</v>
      </c>
      <c r="C382" s="208" t="s">
        <v>220</v>
      </c>
      <c r="D382" s="206" t="s">
        <v>221</v>
      </c>
      <c r="E382" s="302">
        <v>261800</v>
      </c>
      <c r="F382" s="219"/>
      <c r="G382" s="219">
        <f>+E382</f>
        <v>261800</v>
      </c>
      <c r="H382" s="219"/>
      <c r="I382" s="219"/>
      <c r="J382" s="219"/>
      <c r="K382" s="219"/>
      <c r="L382" s="219"/>
      <c r="M382" s="219"/>
      <c r="N382" s="219"/>
      <c r="O382" s="219"/>
      <c r="P382" s="219"/>
      <c r="Q382" s="219"/>
      <c r="R382" s="219">
        <f t="shared" si="14"/>
        <v>261800</v>
      </c>
    </row>
    <row r="383" spans="1:18" ht="30" hidden="1">
      <c r="A383" s="192" t="s">
        <v>1051</v>
      </c>
      <c r="B383" s="187">
        <v>100</v>
      </c>
      <c r="C383" s="193" t="s">
        <v>220</v>
      </c>
      <c r="D383" s="191" t="s">
        <v>221</v>
      </c>
      <c r="E383" s="303"/>
      <c r="F383" s="220"/>
      <c r="G383" s="220"/>
      <c r="H383" s="220"/>
      <c r="I383" s="220"/>
      <c r="J383" s="220"/>
      <c r="K383" s="220"/>
      <c r="L383" s="220"/>
      <c r="M383" s="220"/>
      <c r="N383" s="220"/>
      <c r="O383" s="220"/>
      <c r="P383" s="220"/>
      <c r="Q383" s="220"/>
      <c r="R383" s="220">
        <f t="shared" si="14"/>
        <v>0</v>
      </c>
    </row>
    <row r="384" spans="1:18" ht="45" hidden="1">
      <c r="A384" s="207" t="s">
        <v>1052</v>
      </c>
      <c r="B384" s="203">
        <v>230</v>
      </c>
      <c r="C384" s="208" t="s">
        <v>630</v>
      </c>
      <c r="D384" s="206" t="s">
        <v>631</v>
      </c>
      <c r="E384" s="302"/>
      <c r="F384" s="219"/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>
        <f t="shared" si="14"/>
        <v>0</v>
      </c>
    </row>
    <row r="385" spans="1:18" ht="45" hidden="1">
      <c r="A385" s="192" t="s">
        <v>1053</v>
      </c>
      <c r="B385" s="187">
        <v>100</v>
      </c>
      <c r="C385" s="193" t="s">
        <v>630</v>
      </c>
      <c r="D385" s="191" t="s">
        <v>631</v>
      </c>
      <c r="E385" s="303"/>
      <c r="F385" s="220"/>
      <c r="G385" s="220"/>
      <c r="H385" s="220"/>
      <c r="I385" s="220"/>
      <c r="J385" s="220"/>
      <c r="K385" s="220"/>
      <c r="L385" s="220"/>
      <c r="M385" s="220"/>
      <c r="N385" s="220"/>
      <c r="O385" s="220"/>
      <c r="P385" s="220"/>
      <c r="Q385" s="220"/>
      <c r="R385" s="220">
        <f t="shared" si="14"/>
        <v>0</v>
      </c>
    </row>
    <row r="386" spans="1:18" ht="30" hidden="1">
      <c r="A386" s="207" t="s">
        <v>1054</v>
      </c>
      <c r="B386" s="203">
        <v>230</v>
      </c>
      <c r="C386" s="208" t="s">
        <v>632</v>
      </c>
      <c r="D386" s="206" t="s">
        <v>633</v>
      </c>
      <c r="E386" s="302"/>
      <c r="F386" s="219"/>
      <c r="G386" s="219"/>
      <c r="H386" s="219"/>
      <c r="I386" s="219"/>
      <c r="J386" s="219"/>
      <c r="K386" s="219"/>
      <c r="L386" s="219"/>
      <c r="M386" s="219"/>
      <c r="N386" s="219"/>
      <c r="O386" s="219"/>
      <c r="P386" s="219"/>
      <c r="Q386" s="219"/>
      <c r="R386" s="219">
        <f t="shared" si="14"/>
        <v>0</v>
      </c>
    </row>
    <row r="387" spans="1:18" ht="30" hidden="1">
      <c r="A387" s="192" t="s">
        <v>1055</v>
      </c>
      <c r="B387" s="187">
        <v>100</v>
      </c>
      <c r="C387" s="193" t="s">
        <v>632</v>
      </c>
      <c r="D387" s="191" t="s">
        <v>633</v>
      </c>
      <c r="E387" s="303"/>
      <c r="F387" s="220"/>
      <c r="G387" s="220"/>
      <c r="H387" s="220"/>
      <c r="I387" s="220"/>
      <c r="J387" s="220"/>
      <c r="K387" s="220"/>
      <c r="L387" s="220"/>
      <c r="M387" s="220"/>
      <c r="N387" s="220"/>
      <c r="O387" s="220"/>
      <c r="P387" s="220"/>
      <c r="Q387" s="220"/>
      <c r="R387" s="220">
        <f t="shared" si="14"/>
        <v>0</v>
      </c>
    </row>
    <row r="388" spans="1:18" ht="75" hidden="1">
      <c r="A388" s="207" t="s">
        <v>1056</v>
      </c>
      <c r="B388" s="203">
        <v>230</v>
      </c>
      <c r="C388" s="208" t="s">
        <v>634</v>
      </c>
      <c r="D388" s="206" t="s">
        <v>635</v>
      </c>
      <c r="E388" s="302"/>
      <c r="F388" s="219"/>
      <c r="G388" s="219"/>
      <c r="H388" s="219"/>
      <c r="I388" s="219"/>
      <c r="J388" s="219"/>
      <c r="K388" s="219"/>
      <c r="L388" s="219"/>
      <c r="M388" s="219"/>
      <c r="N388" s="219"/>
      <c r="O388" s="219"/>
      <c r="P388" s="219"/>
      <c r="Q388" s="219"/>
      <c r="R388" s="219">
        <f t="shared" si="14"/>
        <v>0</v>
      </c>
    </row>
    <row r="389" spans="1:18" ht="75" hidden="1">
      <c r="A389" s="192" t="s">
        <v>1057</v>
      </c>
      <c r="B389" s="187">
        <v>100</v>
      </c>
      <c r="C389" s="193" t="s">
        <v>634</v>
      </c>
      <c r="D389" s="191" t="s">
        <v>635</v>
      </c>
      <c r="E389" s="303"/>
      <c r="F389" s="220"/>
      <c r="G389" s="220"/>
      <c r="H389" s="220"/>
      <c r="I389" s="220"/>
      <c r="J389" s="220"/>
      <c r="K389" s="220"/>
      <c r="L389" s="220"/>
      <c r="M389" s="220"/>
      <c r="N389" s="220"/>
      <c r="O389" s="220"/>
      <c r="P389" s="220"/>
      <c r="Q389" s="220"/>
      <c r="R389" s="220">
        <f t="shared" si="14"/>
        <v>0</v>
      </c>
    </row>
    <row r="390" spans="1:18" ht="45" hidden="1">
      <c r="A390" s="207" t="s">
        <v>1058</v>
      </c>
      <c r="B390" s="203">
        <v>230</v>
      </c>
      <c r="C390" s="208" t="s">
        <v>636</v>
      </c>
      <c r="D390" s="206" t="s">
        <v>637</v>
      </c>
      <c r="E390" s="302"/>
      <c r="F390" s="219"/>
      <c r="G390" s="219"/>
      <c r="H390" s="219"/>
      <c r="I390" s="219"/>
      <c r="J390" s="219"/>
      <c r="K390" s="219"/>
      <c r="L390" s="219"/>
      <c r="M390" s="219"/>
      <c r="N390" s="219"/>
      <c r="O390" s="219"/>
      <c r="P390" s="219"/>
      <c r="Q390" s="219"/>
      <c r="R390" s="219">
        <f t="shared" si="14"/>
        <v>0</v>
      </c>
    </row>
    <row r="391" spans="1:18" ht="45" hidden="1">
      <c r="A391" s="192" t="s">
        <v>1059</v>
      </c>
      <c r="B391" s="187">
        <v>100</v>
      </c>
      <c r="C391" s="193" t="s">
        <v>636</v>
      </c>
      <c r="D391" s="191" t="s">
        <v>637</v>
      </c>
      <c r="E391" s="303"/>
      <c r="F391" s="220"/>
      <c r="G391" s="220"/>
      <c r="H391" s="220"/>
      <c r="I391" s="220"/>
      <c r="J391" s="220"/>
      <c r="K391" s="220"/>
      <c r="L391" s="220"/>
      <c r="M391" s="220"/>
      <c r="N391" s="220"/>
      <c r="O391" s="220"/>
      <c r="P391" s="220"/>
      <c r="Q391" s="220"/>
      <c r="R391" s="220">
        <f t="shared" si="14"/>
        <v>0</v>
      </c>
    </row>
    <row r="392" spans="1:18" ht="45" hidden="1">
      <c r="A392" s="207" t="s">
        <v>1060</v>
      </c>
      <c r="B392" s="203">
        <v>230</v>
      </c>
      <c r="C392" s="205" t="s">
        <v>638</v>
      </c>
      <c r="D392" s="206" t="s">
        <v>639</v>
      </c>
      <c r="E392" s="302"/>
      <c r="F392" s="219"/>
      <c r="G392" s="219"/>
      <c r="H392" s="219"/>
      <c r="I392" s="219"/>
      <c r="J392" s="219"/>
      <c r="K392" s="219"/>
      <c r="L392" s="219"/>
      <c r="M392" s="219"/>
      <c r="N392" s="219"/>
      <c r="O392" s="219"/>
      <c r="P392" s="219"/>
      <c r="Q392" s="219"/>
      <c r="R392" s="219">
        <f t="shared" si="14"/>
        <v>0</v>
      </c>
    </row>
    <row r="393" spans="1:18" ht="45" hidden="1">
      <c r="A393" s="192" t="s">
        <v>1061</v>
      </c>
      <c r="B393" s="187">
        <v>100</v>
      </c>
      <c r="C393" s="190" t="s">
        <v>638</v>
      </c>
      <c r="D393" s="191" t="s">
        <v>639</v>
      </c>
      <c r="E393" s="303"/>
      <c r="F393" s="220"/>
      <c r="G393" s="220"/>
      <c r="H393" s="220"/>
      <c r="I393" s="220"/>
      <c r="J393" s="220"/>
      <c r="K393" s="220"/>
      <c r="L393" s="220"/>
      <c r="M393" s="220"/>
      <c r="N393" s="220"/>
      <c r="O393" s="220"/>
      <c r="P393" s="220"/>
      <c r="Q393" s="220"/>
      <c r="R393" s="220">
        <f t="shared" si="14"/>
        <v>0</v>
      </c>
    </row>
    <row r="394" spans="1:18" ht="45">
      <c r="A394" s="207" t="s">
        <v>225</v>
      </c>
      <c r="B394" s="203">
        <v>230</v>
      </c>
      <c r="C394" s="205" t="s">
        <v>223</v>
      </c>
      <c r="D394" s="206" t="s">
        <v>224</v>
      </c>
      <c r="E394" s="302">
        <v>190400</v>
      </c>
      <c r="F394" s="219"/>
      <c r="G394" s="219">
        <f>+E394</f>
        <v>190400</v>
      </c>
      <c r="H394" s="219"/>
      <c r="I394" s="219"/>
      <c r="J394" s="219"/>
      <c r="K394" s="219"/>
      <c r="L394" s="219"/>
      <c r="M394" s="219"/>
      <c r="N394" s="219"/>
      <c r="O394" s="219"/>
      <c r="P394" s="219"/>
      <c r="Q394" s="219"/>
      <c r="R394" s="219">
        <f t="shared" si="14"/>
        <v>190400</v>
      </c>
    </row>
    <row r="395" spans="1:18" ht="45" hidden="1">
      <c r="A395" s="192" t="s">
        <v>1062</v>
      </c>
      <c r="B395" s="187">
        <v>100</v>
      </c>
      <c r="C395" s="190" t="s">
        <v>223</v>
      </c>
      <c r="D395" s="191" t="s">
        <v>640</v>
      </c>
      <c r="E395" s="303"/>
      <c r="F395" s="220"/>
      <c r="G395" s="220"/>
      <c r="H395" s="220"/>
      <c r="I395" s="220"/>
      <c r="J395" s="220"/>
      <c r="K395" s="220"/>
      <c r="L395" s="220"/>
      <c r="M395" s="220"/>
      <c r="N395" s="220"/>
      <c r="O395" s="220"/>
      <c r="P395" s="220"/>
      <c r="Q395" s="220"/>
      <c r="R395" s="220">
        <f t="shared" si="14"/>
        <v>0</v>
      </c>
    </row>
    <row r="396" spans="1:18" ht="45" hidden="1">
      <c r="A396" s="207" t="s">
        <v>1063</v>
      </c>
      <c r="B396" s="203">
        <v>230</v>
      </c>
      <c r="C396" s="205" t="s">
        <v>641</v>
      </c>
      <c r="D396" s="206" t="s">
        <v>642</v>
      </c>
      <c r="E396" s="302"/>
      <c r="F396" s="219"/>
      <c r="G396" s="219"/>
      <c r="H396" s="219"/>
      <c r="I396" s="219"/>
      <c r="J396" s="219"/>
      <c r="K396" s="219"/>
      <c r="L396" s="219"/>
      <c r="M396" s="219"/>
      <c r="N396" s="219"/>
      <c r="O396" s="219"/>
      <c r="P396" s="219"/>
      <c r="Q396" s="219"/>
      <c r="R396" s="219">
        <f t="shared" si="14"/>
        <v>0</v>
      </c>
    </row>
    <row r="397" spans="1:18" ht="45" hidden="1">
      <c r="A397" s="192" t="s">
        <v>1064</v>
      </c>
      <c r="B397" s="187">
        <v>100</v>
      </c>
      <c r="C397" s="190" t="s">
        <v>641</v>
      </c>
      <c r="D397" s="191" t="s">
        <v>642</v>
      </c>
      <c r="E397" s="303"/>
      <c r="F397" s="220"/>
      <c r="G397" s="220"/>
      <c r="H397" s="220"/>
      <c r="I397" s="220"/>
      <c r="J397" s="220"/>
      <c r="K397" s="220"/>
      <c r="L397" s="220"/>
      <c r="M397" s="220"/>
      <c r="N397" s="220"/>
      <c r="O397" s="220"/>
      <c r="P397" s="220"/>
      <c r="Q397" s="220"/>
      <c r="R397" s="220">
        <f t="shared" si="14"/>
        <v>0</v>
      </c>
    </row>
    <row r="398" spans="1:18" ht="45" hidden="1">
      <c r="A398" s="192" t="s">
        <v>1065</v>
      </c>
      <c r="B398" s="189" t="s">
        <v>428</v>
      </c>
      <c r="C398" s="190" t="s">
        <v>226</v>
      </c>
      <c r="D398" s="194" t="s">
        <v>227</v>
      </c>
      <c r="E398" s="303"/>
      <c r="F398" s="220"/>
      <c r="G398" s="220"/>
      <c r="H398" s="220"/>
      <c r="I398" s="220"/>
      <c r="J398" s="220"/>
      <c r="K398" s="220"/>
      <c r="L398" s="220"/>
      <c r="M398" s="220"/>
      <c r="N398" s="220"/>
      <c r="O398" s="220"/>
      <c r="P398" s="220"/>
      <c r="Q398" s="220"/>
      <c r="R398" s="220">
        <f t="shared" si="14"/>
        <v>0</v>
      </c>
    </row>
    <row r="399" spans="1:18" ht="45">
      <c r="A399" s="207" t="s">
        <v>228</v>
      </c>
      <c r="B399" s="203">
        <v>230</v>
      </c>
      <c r="C399" s="205" t="s">
        <v>226</v>
      </c>
      <c r="D399" s="206" t="s">
        <v>227</v>
      </c>
      <c r="E399" s="302">
        <v>261800</v>
      </c>
      <c r="F399" s="219"/>
      <c r="G399" s="219">
        <f>+E399</f>
        <v>261800</v>
      </c>
      <c r="H399" s="219"/>
      <c r="I399" s="219"/>
      <c r="J399" s="219"/>
      <c r="K399" s="219"/>
      <c r="L399" s="219"/>
      <c r="M399" s="219"/>
      <c r="N399" s="219"/>
      <c r="O399" s="219"/>
      <c r="P399" s="219"/>
      <c r="Q399" s="219"/>
      <c r="R399" s="219">
        <f t="shared" si="14"/>
        <v>261800</v>
      </c>
    </row>
    <row r="400" spans="1:18" ht="45" hidden="1">
      <c r="A400" s="192" t="s">
        <v>1066</v>
      </c>
      <c r="B400" s="187" t="s">
        <v>428</v>
      </c>
      <c r="C400" s="195" t="s">
        <v>643</v>
      </c>
      <c r="D400" s="191" t="s">
        <v>563</v>
      </c>
      <c r="E400" s="303"/>
      <c r="F400" s="220"/>
      <c r="G400" s="220"/>
      <c r="H400" s="220"/>
      <c r="I400" s="220"/>
      <c r="J400" s="220"/>
      <c r="K400" s="220"/>
      <c r="L400" s="220"/>
      <c r="M400" s="220"/>
      <c r="N400" s="220"/>
      <c r="O400" s="220"/>
      <c r="P400" s="220"/>
      <c r="Q400" s="220"/>
      <c r="R400" s="220">
        <f t="shared" si="14"/>
        <v>0</v>
      </c>
    </row>
    <row r="401" spans="1:18" ht="45" hidden="1">
      <c r="A401" s="207" t="s">
        <v>1067</v>
      </c>
      <c r="B401" s="203">
        <v>230</v>
      </c>
      <c r="C401" s="210" t="s">
        <v>643</v>
      </c>
      <c r="D401" s="206" t="s">
        <v>563</v>
      </c>
      <c r="E401" s="302"/>
      <c r="F401" s="219"/>
      <c r="G401" s="219"/>
      <c r="H401" s="219"/>
      <c r="I401" s="219"/>
      <c r="J401" s="219"/>
      <c r="K401" s="219"/>
      <c r="L401" s="219"/>
      <c r="M401" s="219"/>
      <c r="N401" s="219"/>
      <c r="O401" s="219"/>
      <c r="P401" s="219"/>
      <c r="Q401" s="219"/>
      <c r="R401" s="219">
        <f t="shared" si="14"/>
        <v>0</v>
      </c>
    </row>
    <row r="402" spans="1:18" ht="60" hidden="1">
      <c r="A402" s="192" t="s">
        <v>1068</v>
      </c>
      <c r="B402" s="187" t="s">
        <v>428</v>
      </c>
      <c r="C402" s="195" t="s">
        <v>644</v>
      </c>
      <c r="D402" s="191" t="s">
        <v>645</v>
      </c>
      <c r="E402" s="303"/>
      <c r="F402" s="220"/>
      <c r="G402" s="220"/>
      <c r="H402" s="220"/>
      <c r="I402" s="220"/>
      <c r="J402" s="220"/>
      <c r="K402" s="220"/>
      <c r="L402" s="220"/>
      <c r="M402" s="220"/>
      <c r="N402" s="220"/>
      <c r="O402" s="220"/>
      <c r="P402" s="220"/>
      <c r="Q402" s="220"/>
      <c r="R402" s="220">
        <f t="shared" si="14"/>
        <v>0</v>
      </c>
    </row>
    <row r="403" spans="1:18" ht="60" hidden="1">
      <c r="A403" s="207" t="s">
        <v>1069</v>
      </c>
      <c r="B403" s="203">
        <v>230</v>
      </c>
      <c r="C403" s="210" t="s">
        <v>644</v>
      </c>
      <c r="D403" s="206" t="s">
        <v>645</v>
      </c>
      <c r="E403" s="302"/>
      <c r="F403" s="219"/>
      <c r="G403" s="219"/>
      <c r="H403" s="219"/>
      <c r="I403" s="219"/>
      <c r="J403" s="219"/>
      <c r="K403" s="219"/>
      <c r="L403" s="219"/>
      <c r="M403" s="219"/>
      <c r="N403" s="219"/>
      <c r="O403" s="219"/>
      <c r="P403" s="219"/>
      <c r="Q403" s="219"/>
      <c r="R403" s="219">
        <f t="shared" si="14"/>
        <v>0</v>
      </c>
    </row>
    <row r="404" spans="1:18" ht="45" hidden="1">
      <c r="A404" s="192" t="s">
        <v>1070</v>
      </c>
      <c r="B404" s="187" t="s">
        <v>428</v>
      </c>
      <c r="C404" s="196" t="s">
        <v>646</v>
      </c>
      <c r="D404" s="191" t="s">
        <v>647</v>
      </c>
      <c r="E404" s="303"/>
      <c r="F404" s="220"/>
      <c r="G404" s="220"/>
      <c r="H404" s="220"/>
      <c r="I404" s="220"/>
      <c r="J404" s="220"/>
      <c r="K404" s="220"/>
      <c r="L404" s="220"/>
      <c r="M404" s="220"/>
      <c r="N404" s="220"/>
      <c r="O404" s="220"/>
      <c r="P404" s="220"/>
      <c r="Q404" s="220"/>
      <c r="R404" s="220">
        <f t="shared" ref="R404:R467" si="15">SUM(F404:Q404)</f>
        <v>0</v>
      </c>
    </row>
    <row r="405" spans="1:18" ht="45" hidden="1">
      <c r="A405" s="207" t="s">
        <v>1071</v>
      </c>
      <c r="B405" s="203">
        <v>230</v>
      </c>
      <c r="C405" s="211" t="s">
        <v>646</v>
      </c>
      <c r="D405" s="206" t="s">
        <v>647</v>
      </c>
      <c r="E405" s="302"/>
      <c r="F405" s="219"/>
      <c r="G405" s="219"/>
      <c r="H405" s="219"/>
      <c r="I405" s="219"/>
      <c r="J405" s="219"/>
      <c r="K405" s="219"/>
      <c r="L405" s="219"/>
      <c r="M405" s="219"/>
      <c r="N405" s="219"/>
      <c r="O405" s="219"/>
      <c r="P405" s="219"/>
      <c r="Q405" s="219"/>
      <c r="R405" s="219">
        <f t="shared" si="15"/>
        <v>0</v>
      </c>
    </row>
    <row r="406" spans="1:18" ht="45" hidden="1">
      <c r="A406" s="192" t="s">
        <v>1072</v>
      </c>
      <c r="B406" s="187" t="s">
        <v>428</v>
      </c>
      <c r="C406" s="196" t="s">
        <v>481</v>
      </c>
      <c r="D406" s="191" t="s">
        <v>482</v>
      </c>
      <c r="E406" s="303"/>
      <c r="F406" s="220"/>
      <c r="G406" s="220"/>
      <c r="H406" s="220"/>
      <c r="I406" s="220"/>
      <c r="J406" s="220"/>
      <c r="K406" s="220"/>
      <c r="L406" s="220"/>
      <c r="M406" s="220"/>
      <c r="N406" s="220"/>
      <c r="O406" s="220"/>
      <c r="P406" s="220"/>
      <c r="Q406" s="220"/>
      <c r="R406" s="220">
        <f t="shared" si="15"/>
        <v>0</v>
      </c>
    </row>
    <row r="407" spans="1:18" ht="45" hidden="1">
      <c r="A407" s="207" t="s">
        <v>1073</v>
      </c>
      <c r="B407" s="203">
        <v>230</v>
      </c>
      <c r="C407" s="211" t="s">
        <v>481</v>
      </c>
      <c r="D407" s="206" t="s">
        <v>482</v>
      </c>
      <c r="E407" s="302"/>
      <c r="F407" s="219"/>
      <c r="G407" s="219"/>
      <c r="H407" s="219"/>
      <c r="I407" s="219"/>
      <c r="J407" s="219"/>
      <c r="K407" s="219"/>
      <c r="L407" s="219"/>
      <c r="M407" s="219"/>
      <c r="N407" s="219"/>
      <c r="O407" s="219"/>
      <c r="P407" s="219"/>
      <c r="Q407" s="219"/>
      <c r="R407" s="219">
        <f t="shared" si="15"/>
        <v>0</v>
      </c>
    </row>
    <row r="408" spans="1:18" ht="45" hidden="1">
      <c r="A408" s="192" t="s">
        <v>1074</v>
      </c>
      <c r="B408" s="187" t="s">
        <v>428</v>
      </c>
      <c r="C408" s="196" t="s">
        <v>483</v>
      </c>
      <c r="D408" s="191" t="s">
        <v>484</v>
      </c>
      <c r="E408" s="303"/>
      <c r="F408" s="220"/>
      <c r="G408" s="220"/>
      <c r="H408" s="220"/>
      <c r="I408" s="220"/>
      <c r="J408" s="220"/>
      <c r="K408" s="220"/>
      <c r="L408" s="220"/>
      <c r="M408" s="220"/>
      <c r="N408" s="220"/>
      <c r="O408" s="220"/>
      <c r="P408" s="220"/>
      <c r="Q408" s="220"/>
      <c r="R408" s="220">
        <f t="shared" si="15"/>
        <v>0</v>
      </c>
    </row>
    <row r="409" spans="1:18" ht="45" hidden="1">
      <c r="A409" s="207" t="s">
        <v>1075</v>
      </c>
      <c r="B409" s="203">
        <v>230</v>
      </c>
      <c r="C409" s="211" t="s">
        <v>483</v>
      </c>
      <c r="D409" s="206" t="s">
        <v>484</v>
      </c>
      <c r="E409" s="302"/>
      <c r="F409" s="219"/>
      <c r="G409" s="219">
        <f>+E409</f>
        <v>0</v>
      </c>
      <c r="H409" s="219"/>
      <c r="I409" s="219"/>
      <c r="J409" s="219"/>
      <c r="K409" s="219"/>
      <c r="L409" s="219"/>
      <c r="M409" s="219"/>
      <c r="N409" s="219"/>
      <c r="O409" s="219"/>
      <c r="P409" s="219"/>
      <c r="Q409" s="219"/>
      <c r="R409" s="219">
        <f t="shared" si="15"/>
        <v>0</v>
      </c>
    </row>
    <row r="410" spans="1:18" ht="45" hidden="1">
      <c r="A410" s="192" t="s">
        <v>1076</v>
      </c>
      <c r="B410" s="187" t="s">
        <v>428</v>
      </c>
      <c r="C410" s="196" t="s">
        <v>229</v>
      </c>
      <c r="D410" s="191" t="s">
        <v>230</v>
      </c>
      <c r="E410" s="303"/>
      <c r="F410" s="220"/>
      <c r="G410" s="220"/>
      <c r="H410" s="220"/>
      <c r="I410" s="220"/>
      <c r="J410" s="220"/>
      <c r="K410" s="220"/>
      <c r="L410" s="220"/>
      <c r="M410" s="220"/>
      <c r="N410" s="220"/>
      <c r="O410" s="220"/>
      <c r="P410" s="220"/>
      <c r="Q410" s="220"/>
      <c r="R410" s="220">
        <f t="shared" si="15"/>
        <v>0</v>
      </c>
    </row>
    <row r="411" spans="1:18" ht="45">
      <c r="A411" s="207" t="s">
        <v>231</v>
      </c>
      <c r="B411" s="203">
        <v>230</v>
      </c>
      <c r="C411" s="211" t="s">
        <v>229</v>
      </c>
      <c r="D411" s="206" t="s">
        <v>230</v>
      </c>
      <c r="E411" s="302">
        <v>232050</v>
      </c>
      <c r="F411" s="219"/>
      <c r="G411" s="219">
        <f>+E411</f>
        <v>232050</v>
      </c>
      <c r="H411" s="219"/>
      <c r="I411" s="219"/>
      <c r="J411" s="219"/>
      <c r="K411" s="219"/>
      <c r="L411" s="219"/>
      <c r="M411" s="219"/>
      <c r="N411" s="219"/>
      <c r="O411" s="219"/>
      <c r="P411" s="219"/>
      <c r="Q411" s="219"/>
      <c r="R411" s="219">
        <f t="shared" si="15"/>
        <v>232050</v>
      </c>
    </row>
    <row r="412" spans="1:18" ht="45" hidden="1">
      <c r="A412" s="192" t="s">
        <v>1077</v>
      </c>
      <c r="B412" s="187" t="s">
        <v>428</v>
      </c>
      <c r="C412" s="196" t="s">
        <v>530</v>
      </c>
      <c r="D412" s="191" t="s">
        <v>531</v>
      </c>
      <c r="E412" s="303"/>
      <c r="F412" s="220"/>
      <c r="G412" s="220"/>
      <c r="H412" s="220"/>
      <c r="I412" s="220"/>
      <c r="J412" s="220"/>
      <c r="K412" s="220"/>
      <c r="L412" s="220"/>
      <c r="M412" s="220"/>
      <c r="N412" s="220"/>
      <c r="O412" s="220"/>
      <c r="P412" s="220"/>
      <c r="Q412" s="220"/>
      <c r="R412" s="220">
        <f t="shared" si="15"/>
        <v>0</v>
      </c>
    </row>
    <row r="413" spans="1:18" ht="45" hidden="1">
      <c r="A413" s="207" t="s">
        <v>1078</v>
      </c>
      <c r="B413" s="203">
        <v>230</v>
      </c>
      <c r="C413" s="211" t="s">
        <v>530</v>
      </c>
      <c r="D413" s="206" t="s">
        <v>531</v>
      </c>
      <c r="E413" s="302"/>
      <c r="F413" s="219"/>
      <c r="G413" s="219"/>
      <c r="H413" s="219"/>
      <c r="I413" s="219"/>
      <c r="J413" s="219"/>
      <c r="K413" s="219"/>
      <c r="L413" s="219"/>
      <c r="M413" s="219"/>
      <c r="N413" s="219"/>
      <c r="O413" s="219"/>
      <c r="P413" s="219"/>
      <c r="Q413" s="219"/>
      <c r="R413" s="219">
        <f t="shared" si="15"/>
        <v>0</v>
      </c>
    </row>
    <row r="414" spans="1:18" ht="30" hidden="1">
      <c r="A414" s="192" t="s">
        <v>1079</v>
      </c>
      <c r="B414" s="187" t="s">
        <v>428</v>
      </c>
      <c r="C414" s="196" t="s">
        <v>536</v>
      </c>
      <c r="D414" s="191" t="s">
        <v>537</v>
      </c>
      <c r="E414" s="303"/>
      <c r="F414" s="220"/>
      <c r="G414" s="220"/>
      <c r="H414" s="220"/>
      <c r="I414" s="220"/>
      <c r="J414" s="220"/>
      <c r="K414" s="220"/>
      <c r="L414" s="220"/>
      <c r="M414" s="220"/>
      <c r="N414" s="220"/>
      <c r="O414" s="220"/>
      <c r="P414" s="220"/>
      <c r="Q414" s="220"/>
      <c r="R414" s="220">
        <f t="shared" si="15"/>
        <v>0</v>
      </c>
    </row>
    <row r="415" spans="1:18" ht="30" hidden="1">
      <c r="A415" s="207" t="s">
        <v>1080</v>
      </c>
      <c r="B415" s="203">
        <v>230</v>
      </c>
      <c r="C415" s="211" t="s">
        <v>536</v>
      </c>
      <c r="D415" s="206" t="s">
        <v>537</v>
      </c>
      <c r="E415" s="302"/>
      <c r="F415" s="219"/>
      <c r="G415" s="219"/>
      <c r="H415" s="219"/>
      <c r="I415" s="219"/>
      <c r="J415" s="219"/>
      <c r="K415" s="219"/>
      <c r="L415" s="219"/>
      <c r="M415" s="219"/>
      <c r="N415" s="219"/>
      <c r="O415" s="219"/>
      <c r="P415" s="219"/>
      <c r="Q415" s="219"/>
      <c r="R415" s="219">
        <f t="shared" si="15"/>
        <v>0</v>
      </c>
    </row>
    <row r="416" spans="1:18" ht="45" hidden="1">
      <c r="A416" s="203" t="s">
        <v>1081</v>
      </c>
      <c r="B416" s="209">
        <v>230</v>
      </c>
      <c r="C416" s="213" t="s">
        <v>648</v>
      </c>
      <c r="D416" s="206" t="s">
        <v>649</v>
      </c>
      <c r="E416" s="302"/>
      <c r="F416" s="219"/>
      <c r="G416" s="219"/>
      <c r="H416" s="219"/>
      <c r="I416" s="219"/>
      <c r="J416" s="219"/>
      <c r="K416" s="219"/>
      <c r="L416" s="219"/>
      <c r="M416" s="219"/>
      <c r="N416" s="219"/>
      <c r="O416" s="219"/>
      <c r="P416" s="219"/>
      <c r="Q416" s="219"/>
      <c r="R416" s="219">
        <f t="shared" si="15"/>
        <v>0</v>
      </c>
    </row>
    <row r="417" spans="1:18" ht="45" hidden="1">
      <c r="A417" s="187" t="s">
        <v>1082</v>
      </c>
      <c r="B417" s="189">
        <v>100</v>
      </c>
      <c r="C417" s="198" t="s">
        <v>648</v>
      </c>
      <c r="D417" s="191" t="s">
        <v>649</v>
      </c>
      <c r="E417" s="303"/>
      <c r="F417" s="220"/>
      <c r="G417" s="220"/>
      <c r="H417" s="220"/>
      <c r="I417" s="220"/>
      <c r="J417" s="220"/>
      <c r="K417" s="220"/>
      <c r="L417" s="220"/>
      <c r="M417" s="220"/>
      <c r="N417" s="220"/>
      <c r="O417" s="220"/>
      <c r="P417" s="220"/>
      <c r="Q417" s="220"/>
      <c r="R417" s="220">
        <f t="shared" si="15"/>
        <v>0</v>
      </c>
    </row>
    <row r="418" spans="1:18" ht="45" hidden="1">
      <c r="A418" s="203" t="s">
        <v>1083</v>
      </c>
      <c r="B418" s="209">
        <v>230</v>
      </c>
      <c r="C418" s="210" t="s">
        <v>650</v>
      </c>
      <c r="D418" s="206" t="s">
        <v>651</v>
      </c>
      <c r="E418" s="302"/>
      <c r="F418" s="219"/>
      <c r="G418" s="219"/>
      <c r="H418" s="219"/>
      <c r="I418" s="219"/>
      <c r="J418" s="219"/>
      <c r="K418" s="219"/>
      <c r="L418" s="219"/>
      <c r="M418" s="219"/>
      <c r="N418" s="219"/>
      <c r="O418" s="219"/>
      <c r="P418" s="219"/>
      <c r="Q418" s="219"/>
      <c r="R418" s="219">
        <f t="shared" si="15"/>
        <v>0</v>
      </c>
    </row>
    <row r="419" spans="1:18" ht="45" hidden="1">
      <c r="A419" s="187" t="s">
        <v>1084</v>
      </c>
      <c r="B419" s="189">
        <v>100</v>
      </c>
      <c r="C419" s="195" t="s">
        <v>650</v>
      </c>
      <c r="D419" s="191" t="s">
        <v>651</v>
      </c>
      <c r="E419" s="303"/>
      <c r="F419" s="220"/>
      <c r="G419" s="220"/>
      <c r="H419" s="220"/>
      <c r="I419" s="220"/>
      <c r="J419" s="220"/>
      <c r="K419" s="220"/>
      <c r="L419" s="220"/>
      <c r="M419" s="220"/>
      <c r="N419" s="220"/>
      <c r="O419" s="220"/>
      <c r="P419" s="220"/>
      <c r="Q419" s="220"/>
      <c r="R419" s="220">
        <f t="shared" si="15"/>
        <v>0</v>
      </c>
    </row>
    <row r="420" spans="1:18" ht="45">
      <c r="A420" s="203" t="s">
        <v>234</v>
      </c>
      <c r="B420" s="209">
        <v>230</v>
      </c>
      <c r="C420" s="213" t="s">
        <v>232</v>
      </c>
      <c r="D420" s="206" t="s">
        <v>233</v>
      </c>
      <c r="E420" s="302">
        <v>2550000</v>
      </c>
      <c r="F420" s="219"/>
      <c r="G420" s="219">
        <f>+E420</f>
        <v>2550000</v>
      </c>
      <c r="H420" s="219"/>
      <c r="I420" s="219"/>
      <c r="J420" s="219"/>
      <c r="K420" s="219"/>
      <c r="L420" s="219"/>
      <c r="M420" s="219"/>
      <c r="N420" s="219"/>
      <c r="O420" s="219"/>
      <c r="P420" s="219"/>
      <c r="Q420" s="219"/>
      <c r="R420" s="219">
        <f t="shared" si="15"/>
        <v>2550000</v>
      </c>
    </row>
    <row r="421" spans="1:18" ht="45" hidden="1">
      <c r="A421" s="187" t="s">
        <v>1085</v>
      </c>
      <c r="B421" s="189">
        <v>100</v>
      </c>
      <c r="C421" s="198" t="s">
        <v>232</v>
      </c>
      <c r="D421" s="191" t="s">
        <v>233</v>
      </c>
      <c r="E421" s="303"/>
      <c r="F421" s="220"/>
      <c r="G421" s="220"/>
      <c r="H421" s="220"/>
      <c r="I421" s="220"/>
      <c r="J421" s="220"/>
      <c r="K421" s="220"/>
      <c r="L421" s="220"/>
      <c r="M421" s="220"/>
      <c r="N421" s="220"/>
      <c r="O421" s="220"/>
      <c r="P421" s="220"/>
      <c r="Q421" s="220"/>
      <c r="R421" s="220">
        <f t="shared" si="15"/>
        <v>0</v>
      </c>
    </row>
    <row r="422" spans="1:18" ht="45" hidden="1">
      <c r="A422" s="203" t="s">
        <v>1086</v>
      </c>
      <c r="B422" s="209">
        <v>230</v>
      </c>
      <c r="C422" s="210" t="s">
        <v>652</v>
      </c>
      <c r="D422" s="206" t="s">
        <v>653</v>
      </c>
      <c r="E422" s="302"/>
      <c r="F422" s="219"/>
      <c r="G422" s="219"/>
      <c r="H422" s="219"/>
      <c r="I422" s="219"/>
      <c r="J422" s="219"/>
      <c r="K422" s="219"/>
      <c r="L422" s="219"/>
      <c r="M422" s="219"/>
      <c r="N422" s="219"/>
      <c r="O422" s="219"/>
      <c r="P422" s="219"/>
      <c r="Q422" s="219"/>
      <c r="R422" s="219">
        <f t="shared" si="15"/>
        <v>0</v>
      </c>
    </row>
    <row r="423" spans="1:18" ht="45" hidden="1">
      <c r="A423" s="187" t="s">
        <v>1087</v>
      </c>
      <c r="B423" s="189">
        <v>100</v>
      </c>
      <c r="C423" s="195" t="s">
        <v>652</v>
      </c>
      <c r="D423" s="191" t="s">
        <v>653</v>
      </c>
      <c r="E423" s="303"/>
      <c r="F423" s="220"/>
      <c r="G423" s="220"/>
      <c r="H423" s="220"/>
      <c r="I423" s="220"/>
      <c r="J423" s="220"/>
      <c r="K423" s="220"/>
      <c r="L423" s="220"/>
      <c r="M423" s="220"/>
      <c r="N423" s="220"/>
      <c r="O423" s="220"/>
      <c r="P423" s="220"/>
      <c r="Q423" s="220"/>
      <c r="R423" s="220">
        <f t="shared" si="15"/>
        <v>0</v>
      </c>
    </row>
    <row r="424" spans="1:18" ht="45" hidden="1">
      <c r="A424" s="203" t="s">
        <v>1088</v>
      </c>
      <c r="B424" s="209">
        <v>230</v>
      </c>
      <c r="C424" s="211" t="s">
        <v>654</v>
      </c>
      <c r="D424" s="206" t="s">
        <v>655</v>
      </c>
      <c r="E424" s="302"/>
      <c r="F424" s="219"/>
      <c r="G424" s="219"/>
      <c r="H424" s="219"/>
      <c r="I424" s="219"/>
      <c r="J424" s="219"/>
      <c r="K424" s="219"/>
      <c r="L424" s="219"/>
      <c r="M424" s="219"/>
      <c r="N424" s="219"/>
      <c r="O424" s="219"/>
      <c r="P424" s="219"/>
      <c r="Q424" s="219"/>
      <c r="R424" s="219">
        <f t="shared" si="15"/>
        <v>0</v>
      </c>
    </row>
    <row r="425" spans="1:18" ht="45" hidden="1">
      <c r="A425" s="187" t="s">
        <v>1089</v>
      </c>
      <c r="B425" s="189">
        <v>100</v>
      </c>
      <c r="C425" s="196" t="s">
        <v>654</v>
      </c>
      <c r="D425" s="191" t="s">
        <v>655</v>
      </c>
      <c r="E425" s="303"/>
      <c r="F425" s="220"/>
      <c r="G425" s="220"/>
      <c r="H425" s="220"/>
      <c r="I425" s="220"/>
      <c r="J425" s="220"/>
      <c r="K425" s="220"/>
      <c r="L425" s="220"/>
      <c r="M425" s="220"/>
      <c r="N425" s="220"/>
      <c r="O425" s="220"/>
      <c r="P425" s="220"/>
      <c r="Q425" s="220"/>
      <c r="R425" s="220">
        <f t="shared" si="15"/>
        <v>0</v>
      </c>
    </row>
    <row r="426" spans="1:18" ht="45" hidden="1">
      <c r="A426" s="203" t="s">
        <v>1090</v>
      </c>
      <c r="B426" s="209">
        <v>230</v>
      </c>
      <c r="C426" s="211" t="s">
        <v>656</v>
      </c>
      <c r="D426" s="206" t="s">
        <v>657</v>
      </c>
      <c r="E426" s="302"/>
      <c r="F426" s="219"/>
      <c r="G426" s="219"/>
      <c r="H426" s="219"/>
      <c r="I426" s="219"/>
      <c r="J426" s="219"/>
      <c r="K426" s="219"/>
      <c r="L426" s="219"/>
      <c r="M426" s="219"/>
      <c r="N426" s="219"/>
      <c r="O426" s="219"/>
      <c r="P426" s="219"/>
      <c r="Q426" s="219"/>
      <c r="R426" s="219">
        <f t="shared" si="15"/>
        <v>0</v>
      </c>
    </row>
    <row r="427" spans="1:18" ht="45" hidden="1">
      <c r="A427" s="187" t="s">
        <v>1091</v>
      </c>
      <c r="B427" s="189">
        <v>100</v>
      </c>
      <c r="C427" s="196" t="s">
        <v>656</v>
      </c>
      <c r="D427" s="191" t="s">
        <v>657</v>
      </c>
      <c r="E427" s="303"/>
      <c r="F427" s="220"/>
      <c r="G427" s="220"/>
      <c r="H427" s="220"/>
      <c r="I427" s="220"/>
      <c r="J427" s="220"/>
      <c r="K427" s="220"/>
      <c r="L427" s="220"/>
      <c r="M427" s="220"/>
      <c r="N427" s="220"/>
      <c r="O427" s="220"/>
      <c r="P427" s="220"/>
      <c r="Q427" s="220"/>
      <c r="R427" s="220">
        <f t="shared" si="15"/>
        <v>0</v>
      </c>
    </row>
    <row r="428" spans="1:18" ht="60" hidden="1">
      <c r="A428" s="203" t="s">
        <v>1092</v>
      </c>
      <c r="B428" s="209">
        <v>230</v>
      </c>
      <c r="C428" s="211" t="s">
        <v>658</v>
      </c>
      <c r="D428" s="206" t="s">
        <v>659</v>
      </c>
      <c r="E428" s="302"/>
      <c r="F428" s="219"/>
      <c r="G428" s="219"/>
      <c r="H428" s="219"/>
      <c r="I428" s="219"/>
      <c r="J428" s="219"/>
      <c r="K428" s="219"/>
      <c r="L428" s="219"/>
      <c r="M428" s="219"/>
      <c r="N428" s="219"/>
      <c r="O428" s="219"/>
      <c r="P428" s="219"/>
      <c r="Q428" s="219"/>
      <c r="R428" s="219">
        <f t="shared" si="15"/>
        <v>0</v>
      </c>
    </row>
    <row r="429" spans="1:18" ht="60" hidden="1">
      <c r="A429" s="187" t="s">
        <v>1093</v>
      </c>
      <c r="B429" s="189">
        <v>100</v>
      </c>
      <c r="C429" s="196" t="s">
        <v>658</v>
      </c>
      <c r="D429" s="191" t="s">
        <v>659</v>
      </c>
      <c r="E429" s="303"/>
      <c r="F429" s="220"/>
      <c r="G429" s="220"/>
      <c r="H429" s="220"/>
      <c r="I429" s="220"/>
      <c r="J429" s="220"/>
      <c r="K429" s="220"/>
      <c r="L429" s="220"/>
      <c r="M429" s="220"/>
      <c r="N429" s="220"/>
      <c r="O429" s="220"/>
      <c r="P429" s="220"/>
      <c r="Q429" s="220"/>
      <c r="R429" s="220">
        <f t="shared" si="15"/>
        <v>0</v>
      </c>
    </row>
    <row r="430" spans="1:18" ht="45" hidden="1">
      <c r="A430" s="203" t="s">
        <v>1094</v>
      </c>
      <c r="B430" s="209">
        <v>230</v>
      </c>
      <c r="C430" s="211" t="s">
        <v>660</v>
      </c>
      <c r="D430" s="206" t="s">
        <v>661</v>
      </c>
      <c r="E430" s="302"/>
      <c r="F430" s="219"/>
      <c r="G430" s="219"/>
      <c r="H430" s="219"/>
      <c r="I430" s="219"/>
      <c r="J430" s="219"/>
      <c r="K430" s="219"/>
      <c r="L430" s="219"/>
      <c r="M430" s="219"/>
      <c r="N430" s="219"/>
      <c r="O430" s="219"/>
      <c r="P430" s="219"/>
      <c r="Q430" s="219"/>
      <c r="R430" s="219">
        <f t="shared" si="15"/>
        <v>0</v>
      </c>
    </row>
    <row r="431" spans="1:18" ht="45" hidden="1">
      <c r="A431" s="187" t="s">
        <v>1095</v>
      </c>
      <c r="B431" s="189">
        <v>100</v>
      </c>
      <c r="C431" s="196" t="s">
        <v>660</v>
      </c>
      <c r="D431" s="191" t="s">
        <v>661</v>
      </c>
      <c r="E431" s="303"/>
      <c r="F431" s="220"/>
      <c r="G431" s="220"/>
      <c r="H431" s="220"/>
      <c r="I431" s="220"/>
      <c r="J431" s="220"/>
      <c r="K431" s="220"/>
      <c r="L431" s="220"/>
      <c r="M431" s="220"/>
      <c r="N431" s="220"/>
      <c r="O431" s="220"/>
      <c r="P431" s="220"/>
      <c r="Q431" s="220"/>
      <c r="R431" s="220">
        <f t="shared" si="15"/>
        <v>0</v>
      </c>
    </row>
    <row r="432" spans="1:18" ht="45" hidden="1">
      <c r="A432" s="187" t="s">
        <v>1096</v>
      </c>
      <c r="B432" s="187" t="s">
        <v>428</v>
      </c>
      <c r="C432" s="196" t="s">
        <v>235</v>
      </c>
      <c r="D432" s="191" t="s">
        <v>236</v>
      </c>
      <c r="E432" s="303"/>
      <c r="F432" s="220"/>
      <c r="G432" s="220"/>
      <c r="H432" s="220"/>
      <c r="I432" s="220"/>
      <c r="J432" s="220"/>
      <c r="K432" s="220"/>
      <c r="L432" s="220"/>
      <c r="M432" s="220"/>
      <c r="N432" s="220"/>
      <c r="O432" s="220"/>
      <c r="P432" s="220"/>
      <c r="Q432" s="220"/>
      <c r="R432" s="220">
        <f t="shared" si="15"/>
        <v>0</v>
      </c>
    </row>
    <row r="433" spans="1:18" ht="45">
      <c r="A433" s="203" t="s">
        <v>237</v>
      </c>
      <c r="B433" s="203">
        <v>230</v>
      </c>
      <c r="C433" s="211" t="s">
        <v>235</v>
      </c>
      <c r="D433" s="206" t="s">
        <v>236</v>
      </c>
      <c r="E433" s="302">
        <v>1672780</v>
      </c>
      <c r="F433" s="219"/>
      <c r="G433" s="219">
        <f>+E433</f>
        <v>1672780</v>
      </c>
      <c r="H433" s="219"/>
      <c r="I433" s="219"/>
      <c r="J433" s="219"/>
      <c r="K433" s="219"/>
      <c r="L433" s="219"/>
      <c r="M433" s="219"/>
      <c r="N433" s="219"/>
      <c r="O433" s="219"/>
      <c r="P433" s="219"/>
      <c r="Q433" s="219"/>
      <c r="R433" s="219">
        <f t="shared" si="15"/>
        <v>1672780</v>
      </c>
    </row>
    <row r="434" spans="1:18" ht="60" hidden="1">
      <c r="A434" s="187" t="s">
        <v>1097</v>
      </c>
      <c r="B434" s="187" t="s">
        <v>428</v>
      </c>
      <c r="C434" s="195" t="s">
        <v>663</v>
      </c>
      <c r="D434" s="191" t="s">
        <v>664</v>
      </c>
      <c r="E434" s="303"/>
      <c r="F434" s="220"/>
      <c r="G434" s="220"/>
      <c r="H434" s="220"/>
      <c r="I434" s="220"/>
      <c r="J434" s="220"/>
      <c r="K434" s="220"/>
      <c r="L434" s="220"/>
      <c r="M434" s="220"/>
      <c r="N434" s="220"/>
      <c r="O434" s="220"/>
      <c r="P434" s="220"/>
      <c r="Q434" s="220"/>
      <c r="R434" s="220">
        <f t="shared" si="15"/>
        <v>0</v>
      </c>
    </row>
    <row r="435" spans="1:18" ht="60" hidden="1">
      <c r="A435" s="203" t="s">
        <v>1098</v>
      </c>
      <c r="B435" s="203">
        <v>230</v>
      </c>
      <c r="C435" s="210" t="s">
        <v>663</v>
      </c>
      <c r="D435" s="206" t="s">
        <v>664</v>
      </c>
      <c r="E435" s="302"/>
      <c r="F435" s="219"/>
      <c r="G435" s="219"/>
      <c r="H435" s="219"/>
      <c r="I435" s="219"/>
      <c r="J435" s="219"/>
      <c r="K435" s="219"/>
      <c r="L435" s="219"/>
      <c r="M435" s="219"/>
      <c r="N435" s="219"/>
      <c r="O435" s="219"/>
      <c r="P435" s="219"/>
      <c r="Q435" s="219"/>
      <c r="R435" s="219">
        <f t="shared" si="15"/>
        <v>0</v>
      </c>
    </row>
    <row r="436" spans="1:18" ht="75" hidden="1">
      <c r="A436" s="187" t="s">
        <v>1099</v>
      </c>
      <c r="B436" s="187" t="s">
        <v>428</v>
      </c>
      <c r="C436" s="199" t="s">
        <v>665</v>
      </c>
      <c r="D436" s="191" t="s">
        <v>666</v>
      </c>
      <c r="E436" s="303"/>
      <c r="F436" s="220"/>
      <c r="G436" s="220"/>
      <c r="H436" s="220"/>
      <c r="I436" s="220"/>
      <c r="J436" s="220"/>
      <c r="K436" s="220"/>
      <c r="L436" s="220"/>
      <c r="M436" s="220"/>
      <c r="N436" s="220"/>
      <c r="O436" s="220"/>
      <c r="P436" s="220"/>
      <c r="Q436" s="220"/>
      <c r="R436" s="220">
        <f t="shared" si="15"/>
        <v>0</v>
      </c>
    </row>
    <row r="437" spans="1:18" ht="75" hidden="1">
      <c r="A437" s="203" t="s">
        <v>1100</v>
      </c>
      <c r="B437" s="203">
        <v>230</v>
      </c>
      <c r="C437" s="214" t="s">
        <v>665</v>
      </c>
      <c r="D437" s="206" t="s">
        <v>666</v>
      </c>
      <c r="E437" s="302"/>
      <c r="F437" s="219"/>
      <c r="G437" s="219"/>
      <c r="H437" s="219"/>
      <c r="I437" s="219"/>
      <c r="J437" s="219"/>
      <c r="K437" s="219"/>
      <c r="L437" s="219"/>
      <c r="M437" s="219"/>
      <c r="N437" s="219"/>
      <c r="O437" s="219"/>
      <c r="P437" s="219"/>
      <c r="Q437" s="219"/>
      <c r="R437" s="219">
        <f t="shared" si="15"/>
        <v>0</v>
      </c>
    </row>
    <row r="438" spans="1:18" ht="75" hidden="1">
      <c r="A438" s="187" t="s">
        <v>1101</v>
      </c>
      <c r="B438" s="187" t="s">
        <v>428</v>
      </c>
      <c r="C438" s="200" t="s">
        <v>667</v>
      </c>
      <c r="D438" s="191" t="s">
        <v>668</v>
      </c>
      <c r="E438" s="303"/>
      <c r="F438" s="220"/>
      <c r="G438" s="220"/>
      <c r="H438" s="220"/>
      <c r="I438" s="220"/>
      <c r="J438" s="220"/>
      <c r="K438" s="220"/>
      <c r="L438" s="220"/>
      <c r="M438" s="220"/>
      <c r="N438" s="220"/>
      <c r="O438" s="220"/>
      <c r="P438" s="220"/>
      <c r="Q438" s="220"/>
      <c r="R438" s="220">
        <f t="shared" si="15"/>
        <v>0</v>
      </c>
    </row>
    <row r="439" spans="1:18" ht="60" hidden="1">
      <c r="A439" s="203" t="s">
        <v>1102</v>
      </c>
      <c r="B439" s="203">
        <v>230</v>
      </c>
      <c r="C439" s="205" t="s">
        <v>669</v>
      </c>
      <c r="D439" s="206" t="s">
        <v>668</v>
      </c>
      <c r="E439" s="302"/>
      <c r="F439" s="219"/>
      <c r="G439" s="219"/>
      <c r="H439" s="219"/>
      <c r="I439" s="219"/>
      <c r="J439" s="219"/>
      <c r="K439" s="219"/>
      <c r="L439" s="219"/>
      <c r="M439" s="219"/>
      <c r="N439" s="219"/>
      <c r="O439" s="219"/>
      <c r="P439" s="219"/>
      <c r="Q439" s="219"/>
      <c r="R439" s="219">
        <f t="shared" si="15"/>
        <v>0</v>
      </c>
    </row>
    <row r="440" spans="1:18" ht="45" hidden="1">
      <c r="A440" s="187" t="s">
        <v>1103</v>
      </c>
      <c r="B440" s="187" t="s">
        <v>428</v>
      </c>
      <c r="C440" s="199" t="s">
        <v>670</v>
      </c>
      <c r="D440" s="191" t="s">
        <v>671</v>
      </c>
      <c r="E440" s="303"/>
      <c r="F440" s="220"/>
      <c r="G440" s="220"/>
      <c r="H440" s="220"/>
      <c r="I440" s="220"/>
      <c r="J440" s="220"/>
      <c r="K440" s="220"/>
      <c r="L440" s="220"/>
      <c r="M440" s="220"/>
      <c r="N440" s="220"/>
      <c r="O440" s="220"/>
      <c r="P440" s="220"/>
      <c r="Q440" s="220"/>
      <c r="R440" s="220">
        <f t="shared" si="15"/>
        <v>0</v>
      </c>
    </row>
    <row r="441" spans="1:18" ht="45" hidden="1">
      <c r="A441" s="203" t="s">
        <v>1104</v>
      </c>
      <c r="B441" s="203">
        <v>230</v>
      </c>
      <c r="C441" s="214" t="s">
        <v>670</v>
      </c>
      <c r="D441" s="206" t="s">
        <v>671</v>
      </c>
      <c r="E441" s="302"/>
      <c r="F441" s="219"/>
      <c r="G441" s="219"/>
      <c r="H441" s="219"/>
      <c r="I441" s="219"/>
      <c r="J441" s="219"/>
      <c r="K441" s="219"/>
      <c r="L441" s="219"/>
      <c r="M441" s="219"/>
      <c r="N441" s="219"/>
      <c r="O441" s="219"/>
      <c r="P441" s="219"/>
      <c r="Q441" s="219"/>
      <c r="R441" s="219">
        <f t="shared" si="15"/>
        <v>0</v>
      </c>
    </row>
    <row r="442" spans="1:18" ht="30" hidden="1">
      <c r="A442" s="203" t="s">
        <v>1105</v>
      </c>
      <c r="B442" s="209">
        <v>230</v>
      </c>
      <c r="C442" s="215" t="s">
        <v>672</v>
      </c>
      <c r="D442" s="206" t="s">
        <v>673</v>
      </c>
      <c r="E442" s="302"/>
      <c r="F442" s="219"/>
      <c r="G442" s="219"/>
      <c r="H442" s="219"/>
      <c r="I442" s="219"/>
      <c r="J442" s="219"/>
      <c r="K442" s="219"/>
      <c r="L442" s="219"/>
      <c r="M442" s="219"/>
      <c r="N442" s="219"/>
      <c r="O442" s="219"/>
      <c r="P442" s="219"/>
      <c r="Q442" s="219"/>
      <c r="R442" s="219">
        <f t="shared" si="15"/>
        <v>0</v>
      </c>
    </row>
    <row r="443" spans="1:18" ht="30" hidden="1">
      <c r="A443" s="187" t="s">
        <v>1106</v>
      </c>
      <c r="B443" s="189">
        <v>100</v>
      </c>
      <c r="C443" s="201" t="s">
        <v>672</v>
      </c>
      <c r="D443" s="191" t="s">
        <v>673</v>
      </c>
      <c r="E443" s="303"/>
      <c r="F443" s="220"/>
      <c r="G443" s="220"/>
      <c r="H443" s="220"/>
      <c r="I443" s="220"/>
      <c r="J443" s="220"/>
      <c r="K443" s="220"/>
      <c r="L443" s="220"/>
      <c r="M443" s="220"/>
      <c r="N443" s="220"/>
      <c r="O443" s="220"/>
      <c r="P443" s="220"/>
      <c r="Q443" s="220"/>
      <c r="R443" s="220">
        <f t="shared" si="15"/>
        <v>0</v>
      </c>
    </row>
    <row r="444" spans="1:18" ht="60" hidden="1">
      <c r="A444" s="187" t="s">
        <v>1107</v>
      </c>
      <c r="B444" s="187" t="s">
        <v>428</v>
      </c>
      <c r="C444" s="199" t="s">
        <v>238</v>
      </c>
      <c r="D444" s="202" t="s">
        <v>239</v>
      </c>
      <c r="E444" s="303"/>
      <c r="F444" s="220"/>
      <c r="G444" s="220"/>
      <c r="H444" s="220"/>
      <c r="I444" s="220"/>
      <c r="J444" s="220"/>
      <c r="K444" s="220"/>
      <c r="L444" s="220"/>
      <c r="M444" s="220"/>
      <c r="N444" s="220"/>
      <c r="O444" s="220"/>
      <c r="P444" s="220"/>
      <c r="Q444" s="220"/>
      <c r="R444" s="220">
        <f t="shared" si="15"/>
        <v>0</v>
      </c>
    </row>
    <row r="445" spans="1:18" ht="60">
      <c r="A445" s="203" t="s">
        <v>240</v>
      </c>
      <c r="B445" s="203">
        <v>230</v>
      </c>
      <c r="C445" s="214" t="s">
        <v>238</v>
      </c>
      <c r="D445" s="216" t="s">
        <v>239</v>
      </c>
      <c r="E445" s="302">
        <v>969600</v>
      </c>
      <c r="F445" s="219"/>
      <c r="G445" s="219">
        <f>+E445</f>
        <v>969600</v>
      </c>
      <c r="H445" s="219"/>
      <c r="I445" s="219"/>
      <c r="J445" s="219"/>
      <c r="K445" s="219"/>
      <c r="L445" s="219"/>
      <c r="M445" s="219"/>
      <c r="N445" s="219"/>
      <c r="O445" s="219"/>
      <c r="P445" s="219"/>
      <c r="Q445" s="219"/>
      <c r="R445" s="219">
        <f t="shared" si="15"/>
        <v>969600</v>
      </c>
    </row>
    <row r="446" spans="1:18" ht="45" hidden="1">
      <c r="A446" s="187" t="s">
        <v>1108</v>
      </c>
      <c r="B446" s="187" t="s">
        <v>428</v>
      </c>
      <c r="C446" s="199" t="s">
        <v>241</v>
      </c>
      <c r="D446" s="191" t="s">
        <v>150</v>
      </c>
      <c r="E446" s="303"/>
      <c r="F446" s="220"/>
      <c r="G446" s="220"/>
      <c r="H446" s="220"/>
      <c r="I446" s="220"/>
      <c r="J446" s="220"/>
      <c r="K446" s="220"/>
      <c r="L446" s="220"/>
      <c r="M446" s="220"/>
      <c r="N446" s="220"/>
      <c r="O446" s="220"/>
      <c r="P446" s="220"/>
      <c r="Q446" s="220"/>
      <c r="R446" s="220">
        <f t="shared" si="15"/>
        <v>0</v>
      </c>
    </row>
    <row r="447" spans="1:18" ht="45">
      <c r="A447" s="203" t="s">
        <v>242</v>
      </c>
      <c r="B447" s="203">
        <v>230</v>
      </c>
      <c r="C447" s="214" t="s">
        <v>241</v>
      </c>
      <c r="D447" s="206" t="s">
        <v>150</v>
      </c>
      <c r="E447" s="302">
        <v>680000</v>
      </c>
      <c r="F447" s="219"/>
      <c r="G447" s="219">
        <f>+E447</f>
        <v>680000</v>
      </c>
      <c r="H447" s="219"/>
      <c r="I447" s="219"/>
      <c r="J447" s="219"/>
      <c r="K447" s="219"/>
      <c r="L447" s="219"/>
      <c r="M447" s="219"/>
      <c r="N447" s="219"/>
      <c r="O447" s="219"/>
      <c r="P447" s="219"/>
      <c r="Q447" s="219"/>
      <c r="R447" s="219">
        <f t="shared" si="15"/>
        <v>680000</v>
      </c>
    </row>
    <row r="448" spans="1:18" ht="60" hidden="1">
      <c r="A448" s="203" t="s">
        <v>1109</v>
      </c>
      <c r="B448" s="209">
        <v>230</v>
      </c>
      <c r="C448" s="214" t="s">
        <v>674</v>
      </c>
      <c r="D448" s="206" t="s">
        <v>675</v>
      </c>
      <c r="E448" s="302"/>
      <c r="F448" s="219"/>
      <c r="G448" s="219"/>
      <c r="H448" s="219"/>
      <c r="I448" s="219"/>
      <c r="J448" s="219"/>
      <c r="K448" s="219"/>
      <c r="L448" s="219"/>
      <c r="M448" s="219"/>
      <c r="N448" s="219"/>
      <c r="O448" s="219"/>
      <c r="P448" s="219"/>
      <c r="Q448" s="219"/>
      <c r="R448" s="219">
        <f t="shared" si="15"/>
        <v>0</v>
      </c>
    </row>
    <row r="449" spans="1:18" ht="60" hidden="1">
      <c r="A449" s="187" t="s">
        <v>1110</v>
      </c>
      <c r="B449" s="189">
        <v>100</v>
      </c>
      <c r="C449" s="199" t="s">
        <v>674</v>
      </c>
      <c r="D449" s="191" t="s">
        <v>675</v>
      </c>
      <c r="E449" s="303"/>
      <c r="F449" s="220"/>
      <c r="G449" s="220"/>
      <c r="H449" s="220"/>
      <c r="I449" s="220"/>
      <c r="J449" s="220"/>
      <c r="K449" s="220"/>
      <c r="L449" s="220"/>
      <c r="M449" s="220"/>
      <c r="N449" s="220"/>
      <c r="O449" s="220"/>
      <c r="P449" s="220"/>
      <c r="Q449" s="220"/>
      <c r="R449" s="220">
        <f t="shared" si="15"/>
        <v>0</v>
      </c>
    </row>
    <row r="450" spans="1:18" ht="60" hidden="1">
      <c r="A450" s="203" t="s">
        <v>1111</v>
      </c>
      <c r="B450" s="209">
        <v>230</v>
      </c>
      <c r="C450" s="214" t="s">
        <v>381</v>
      </c>
      <c r="D450" s="206" t="s">
        <v>676</v>
      </c>
      <c r="E450" s="302"/>
      <c r="F450" s="219"/>
      <c r="G450" s="219"/>
      <c r="H450" s="219"/>
      <c r="I450" s="219"/>
      <c r="J450" s="219"/>
      <c r="K450" s="219"/>
      <c r="L450" s="219"/>
      <c r="M450" s="219"/>
      <c r="N450" s="219"/>
      <c r="O450" s="219"/>
      <c r="P450" s="219"/>
      <c r="Q450" s="219"/>
      <c r="R450" s="219">
        <f t="shared" si="15"/>
        <v>0</v>
      </c>
    </row>
    <row r="451" spans="1:18" ht="60" hidden="1">
      <c r="A451" s="187" t="s">
        <v>1112</v>
      </c>
      <c r="B451" s="189">
        <v>100</v>
      </c>
      <c r="C451" s="199" t="s">
        <v>381</v>
      </c>
      <c r="D451" s="191" t="s">
        <v>676</v>
      </c>
      <c r="E451" s="303"/>
      <c r="F451" s="220"/>
      <c r="G451" s="220"/>
      <c r="H451" s="220"/>
      <c r="I451" s="220"/>
      <c r="J451" s="220"/>
      <c r="K451" s="220"/>
      <c r="L451" s="220"/>
      <c r="M451" s="220"/>
      <c r="N451" s="220"/>
      <c r="O451" s="220"/>
      <c r="P451" s="220"/>
      <c r="Q451" s="220"/>
      <c r="R451" s="220">
        <f t="shared" si="15"/>
        <v>0</v>
      </c>
    </row>
    <row r="452" spans="1:18" ht="45">
      <c r="A452" s="203" t="s">
        <v>245</v>
      </c>
      <c r="B452" s="209">
        <v>230</v>
      </c>
      <c r="C452" s="214" t="s">
        <v>243</v>
      </c>
      <c r="D452" s="206" t="s">
        <v>244</v>
      </c>
      <c r="E452" s="302">
        <v>1000000</v>
      </c>
      <c r="F452" s="219"/>
      <c r="G452" s="219">
        <f>+E452</f>
        <v>1000000</v>
      </c>
      <c r="H452" s="219"/>
      <c r="I452" s="219"/>
      <c r="J452" s="219"/>
      <c r="K452" s="219"/>
      <c r="L452" s="219"/>
      <c r="M452" s="219"/>
      <c r="N452" s="219"/>
      <c r="O452" s="219"/>
      <c r="P452" s="219"/>
      <c r="Q452" s="219"/>
      <c r="R452" s="219">
        <f t="shared" si="15"/>
        <v>1000000</v>
      </c>
    </row>
    <row r="453" spans="1:18" ht="45" hidden="1">
      <c r="A453" s="187" t="s">
        <v>1113</v>
      </c>
      <c r="B453" s="189">
        <v>100</v>
      </c>
      <c r="C453" s="199" t="s">
        <v>678</v>
      </c>
      <c r="D453" s="191" t="s">
        <v>244</v>
      </c>
      <c r="E453" s="303"/>
      <c r="F453" s="220"/>
      <c r="G453" s="220"/>
      <c r="H453" s="220"/>
      <c r="I453" s="220"/>
      <c r="J453" s="220"/>
      <c r="K453" s="220"/>
      <c r="L453" s="220"/>
      <c r="M453" s="220"/>
      <c r="N453" s="220"/>
      <c r="O453" s="220"/>
      <c r="P453" s="220"/>
      <c r="Q453" s="220"/>
      <c r="R453" s="220">
        <f t="shared" si="15"/>
        <v>0</v>
      </c>
    </row>
    <row r="454" spans="1:18" ht="60" hidden="1">
      <c r="A454" s="203" t="s">
        <v>1114</v>
      </c>
      <c r="B454" s="209">
        <v>230</v>
      </c>
      <c r="C454" s="214" t="s">
        <v>679</v>
      </c>
      <c r="D454" s="206" t="s">
        <v>680</v>
      </c>
      <c r="E454" s="302"/>
      <c r="F454" s="219"/>
      <c r="G454" s="219"/>
      <c r="H454" s="219"/>
      <c r="I454" s="219"/>
      <c r="J454" s="219"/>
      <c r="K454" s="219"/>
      <c r="L454" s="219"/>
      <c r="M454" s="219"/>
      <c r="N454" s="219"/>
      <c r="O454" s="219"/>
      <c r="P454" s="219"/>
      <c r="Q454" s="219"/>
      <c r="R454" s="219">
        <f t="shared" si="15"/>
        <v>0</v>
      </c>
    </row>
    <row r="455" spans="1:18" ht="60" hidden="1">
      <c r="A455" s="187" t="s">
        <v>1115</v>
      </c>
      <c r="B455" s="189">
        <v>100</v>
      </c>
      <c r="C455" s="199" t="s">
        <v>679</v>
      </c>
      <c r="D455" s="191" t="s">
        <v>680</v>
      </c>
      <c r="E455" s="303"/>
      <c r="F455" s="220"/>
      <c r="G455" s="220"/>
      <c r="H455" s="220"/>
      <c r="I455" s="220"/>
      <c r="J455" s="220"/>
      <c r="K455" s="220"/>
      <c r="L455" s="220"/>
      <c r="M455" s="220"/>
      <c r="N455" s="220"/>
      <c r="O455" s="220"/>
      <c r="P455" s="220"/>
      <c r="Q455" s="220"/>
      <c r="R455" s="220">
        <f t="shared" si="15"/>
        <v>0</v>
      </c>
    </row>
    <row r="456" spans="1:18" ht="60" hidden="1">
      <c r="A456" s="203" t="s">
        <v>1116</v>
      </c>
      <c r="B456" s="209">
        <v>230</v>
      </c>
      <c r="C456" s="214" t="s">
        <v>681</v>
      </c>
      <c r="D456" s="206" t="s">
        <v>682</v>
      </c>
      <c r="E456" s="302"/>
      <c r="F456" s="219"/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>
        <f t="shared" si="15"/>
        <v>0</v>
      </c>
    </row>
    <row r="457" spans="1:18" ht="60" hidden="1">
      <c r="A457" s="187" t="s">
        <v>1117</v>
      </c>
      <c r="B457" s="189">
        <v>100</v>
      </c>
      <c r="C457" s="199" t="s">
        <v>681</v>
      </c>
      <c r="D457" s="191" t="s">
        <v>682</v>
      </c>
      <c r="E457" s="303"/>
      <c r="F457" s="220"/>
      <c r="G457" s="220"/>
      <c r="H457" s="220"/>
      <c r="I457" s="220"/>
      <c r="J457" s="220"/>
      <c r="K457" s="220"/>
      <c r="L457" s="220"/>
      <c r="M457" s="220"/>
      <c r="N457" s="220"/>
      <c r="O457" s="220"/>
      <c r="P457" s="220"/>
      <c r="Q457" s="220"/>
      <c r="R457" s="220">
        <f t="shared" si="15"/>
        <v>0</v>
      </c>
    </row>
    <row r="458" spans="1:18" ht="30" hidden="1">
      <c r="A458" s="203" t="s">
        <v>1118</v>
      </c>
      <c r="B458" s="209">
        <v>230</v>
      </c>
      <c r="C458" s="214" t="s">
        <v>683</v>
      </c>
      <c r="D458" s="206" t="s">
        <v>684</v>
      </c>
      <c r="E458" s="302"/>
      <c r="F458" s="219"/>
      <c r="G458" s="219"/>
      <c r="H458" s="219"/>
      <c r="I458" s="219"/>
      <c r="J458" s="219"/>
      <c r="K458" s="219"/>
      <c r="L458" s="219"/>
      <c r="M458" s="219"/>
      <c r="N458" s="219"/>
      <c r="O458" s="219"/>
      <c r="P458" s="219"/>
      <c r="Q458" s="219"/>
      <c r="R458" s="219">
        <f t="shared" si="15"/>
        <v>0</v>
      </c>
    </row>
    <row r="459" spans="1:18" ht="30" hidden="1">
      <c r="A459" s="187" t="s">
        <v>1119</v>
      </c>
      <c r="B459" s="189">
        <v>100</v>
      </c>
      <c r="C459" s="199" t="s">
        <v>683</v>
      </c>
      <c r="D459" s="191" t="s">
        <v>684</v>
      </c>
      <c r="E459" s="303"/>
      <c r="F459" s="220"/>
      <c r="G459" s="220"/>
      <c r="H459" s="220"/>
      <c r="I459" s="220"/>
      <c r="J459" s="220"/>
      <c r="K459" s="220"/>
      <c r="L459" s="220"/>
      <c r="M459" s="220"/>
      <c r="N459" s="220"/>
      <c r="O459" s="220"/>
      <c r="P459" s="220"/>
      <c r="Q459" s="220"/>
      <c r="R459" s="220">
        <f t="shared" si="15"/>
        <v>0</v>
      </c>
    </row>
    <row r="460" spans="1:18" ht="60" hidden="1">
      <c r="A460" s="203" t="s">
        <v>1120</v>
      </c>
      <c r="B460" s="209">
        <v>230</v>
      </c>
      <c r="C460" s="214" t="s">
        <v>685</v>
      </c>
      <c r="D460" s="206" t="s">
        <v>686</v>
      </c>
      <c r="E460" s="302"/>
      <c r="F460" s="219"/>
      <c r="G460" s="219"/>
      <c r="H460" s="219"/>
      <c r="I460" s="219"/>
      <c r="J460" s="219"/>
      <c r="K460" s="219"/>
      <c r="L460" s="219"/>
      <c r="M460" s="219"/>
      <c r="N460" s="219"/>
      <c r="O460" s="219"/>
      <c r="P460" s="219"/>
      <c r="Q460" s="219"/>
      <c r="R460" s="219">
        <f t="shared" si="15"/>
        <v>0</v>
      </c>
    </row>
    <row r="461" spans="1:18" ht="60" hidden="1">
      <c r="A461" s="187" t="s">
        <v>1121</v>
      </c>
      <c r="B461" s="189">
        <v>100</v>
      </c>
      <c r="C461" s="199" t="s">
        <v>685</v>
      </c>
      <c r="D461" s="191" t="s">
        <v>686</v>
      </c>
      <c r="E461" s="303"/>
      <c r="F461" s="220"/>
      <c r="G461" s="220"/>
      <c r="H461" s="220"/>
      <c r="I461" s="220"/>
      <c r="J461" s="220"/>
      <c r="K461" s="220"/>
      <c r="L461" s="220"/>
      <c r="M461" s="220"/>
      <c r="N461" s="220"/>
      <c r="O461" s="220"/>
      <c r="P461" s="220"/>
      <c r="Q461" s="220"/>
      <c r="R461" s="220">
        <f t="shared" si="15"/>
        <v>0</v>
      </c>
    </row>
    <row r="462" spans="1:18" ht="30" hidden="1">
      <c r="A462" s="203" t="s">
        <v>1122</v>
      </c>
      <c r="B462" s="209">
        <v>230</v>
      </c>
      <c r="C462" s="214" t="s">
        <v>687</v>
      </c>
      <c r="D462" s="206" t="s">
        <v>688</v>
      </c>
      <c r="E462" s="302"/>
      <c r="F462" s="219"/>
      <c r="G462" s="219"/>
      <c r="H462" s="219"/>
      <c r="I462" s="219"/>
      <c r="J462" s="219"/>
      <c r="K462" s="219"/>
      <c r="L462" s="219"/>
      <c r="M462" s="219"/>
      <c r="N462" s="219"/>
      <c r="O462" s="219"/>
      <c r="P462" s="219"/>
      <c r="Q462" s="219"/>
      <c r="R462" s="219">
        <f t="shared" si="15"/>
        <v>0</v>
      </c>
    </row>
    <row r="463" spans="1:18" ht="30" hidden="1">
      <c r="A463" s="187" t="s">
        <v>1123</v>
      </c>
      <c r="B463" s="189">
        <v>100</v>
      </c>
      <c r="C463" s="199" t="s">
        <v>687</v>
      </c>
      <c r="D463" s="191" t="s">
        <v>688</v>
      </c>
      <c r="E463" s="303"/>
      <c r="F463" s="220"/>
      <c r="G463" s="220"/>
      <c r="H463" s="220"/>
      <c r="I463" s="220"/>
      <c r="J463" s="220"/>
      <c r="K463" s="220"/>
      <c r="L463" s="220"/>
      <c r="M463" s="220"/>
      <c r="N463" s="220"/>
      <c r="O463" s="220"/>
      <c r="P463" s="220"/>
      <c r="Q463" s="220"/>
      <c r="R463" s="220">
        <f t="shared" si="15"/>
        <v>0</v>
      </c>
    </row>
    <row r="464" spans="1:18" ht="45">
      <c r="A464" s="203" t="s">
        <v>248</v>
      </c>
      <c r="B464" s="209">
        <v>230</v>
      </c>
      <c r="C464" s="214" t="s">
        <v>246</v>
      </c>
      <c r="D464" s="206" t="s">
        <v>247</v>
      </c>
      <c r="E464" s="302">
        <f>1309000/2+267750</f>
        <v>922250</v>
      </c>
      <c r="F464" s="219"/>
      <c r="G464" s="219">
        <f>+E464</f>
        <v>922250</v>
      </c>
      <c r="H464" s="219"/>
      <c r="I464" s="219"/>
      <c r="J464" s="219"/>
      <c r="K464" s="219"/>
      <c r="L464" s="219"/>
      <c r="M464" s="219"/>
      <c r="N464" s="219"/>
      <c r="O464" s="219"/>
      <c r="P464" s="219"/>
      <c r="Q464" s="219"/>
      <c r="R464" s="219">
        <f t="shared" si="15"/>
        <v>922250</v>
      </c>
    </row>
    <row r="465" spans="1:18" ht="45" hidden="1">
      <c r="A465" s="187" t="s">
        <v>1124</v>
      </c>
      <c r="B465" s="189">
        <v>100</v>
      </c>
      <c r="C465" s="199" t="s">
        <v>246</v>
      </c>
      <c r="D465" s="191" t="s">
        <v>247</v>
      </c>
      <c r="E465" s="303"/>
      <c r="F465" s="220"/>
      <c r="G465" s="220"/>
      <c r="H465" s="220"/>
      <c r="I465" s="220"/>
      <c r="J465" s="220"/>
      <c r="K465" s="220"/>
      <c r="L465" s="220"/>
      <c r="M465" s="220"/>
      <c r="N465" s="220"/>
      <c r="O465" s="220"/>
      <c r="P465" s="220"/>
      <c r="Q465" s="220"/>
      <c r="R465" s="220">
        <f t="shared" si="15"/>
        <v>0</v>
      </c>
    </row>
    <row r="466" spans="1:18" ht="45" hidden="1">
      <c r="A466" s="203" t="s">
        <v>1125</v>
      </c>
      <c r="B466" s="209">
        <v>230</v>
      </c>
      <c r="C466" s="214" t="s">
        <v>689</v>
      </c>
      <c r="D466" s="206" t="s">
        <v>690</v>
      </c>
      <c r="E466" s="302"/>
      <c r="F466" s="219"/>
      <c r="G466" s="219"/>
      <c r="H466" s="219"/>
      <c r="I466" s="219"/>
      <c r="J466" s="219"/>
      <c r="K466" s="219"/>
      <c r="L466" s="219"/>
      <c r="M466" s="219"/>
      <c r="N466" s="219"/>
      <c r="O466" s="219"/>
      <c r="P466" s="219"/>
      <c r="Q466" s="219"/>
      <c r="R466" s="219">
        <f t="shared" si="15"/>
        <v>0</v>
      </c>
    </row>
    <row r="467" spans="1:18" ht="45" hidden="1">
      <c r="A467" s="187" t="s">
        <v>1126</v>
      </c>
      <c r="B467" s="189">
        <v>100</v>
      </c>
      <c r="C467" s="199" t="s">
        <v>689</v>
      </c>
      <c r="D467" s="191" t="s">
        <v>690</v>
      </c>
      <c r="E467" s="303"/>
      <c r="F467" s="220"/>
      <c r="G467" s="220"/>
      <c r="H467" s="220"/>
      <c r="I467" s="220"/>
      <c r="J467" s="220"/>
      <c r="K467" s="220"/>
      <c r="L467" s="220"/>
      <c r="M467" s="220"/>
      <c r="N467" s="220"/>
      <c r="O467" s="220"/>
      <c r="P467" s="220"/>
      <c r="Q467" s="220"/>
      <c r="R467" s="220">
        <f t="shared" si="15"/>
        <v>0</v>
      </c>
    </row>
    <row r="468" spans="1:18" ht="45">
      <c r="A468" s="203" t="s">
        <v>251</v>
      </c>
      <c r="B468" s="209">
        <v>230</v>
      </c>
      <c r="C468" s="214" t="s">
        <v>249</v>
      </c>
      <c r="D468" s="206" t="s">
        <v>250</v>
      </c>
      <c r="E468" s="302">
        <f>654500+267750</f>
        <v>922250</v>
      </c>
      <c r="F468" s="219"/>
      <c r="G468" s="219">
        <f>+E468</f>
        <v>922250</v>
      </c>
      <c r="H468" s="219"/>
      <c r="I468" s="219"/>
      <c r="J468" s="219"/>
      <c r="K468" s="219"/>
      <c r="L468" s="219"/>
      <c r="M468" s="219"/>
      <c r="N468" s="219"/>
      <c r="O468" s="219"/>
      <c r="P468" s="219"/>
      <c r="Q468" s="219"/>
      <c r="R468" s="219">
        <f t="shared" ref="R468:R493" si="16">SUM(F468:Q468)</f>
        <v>922250</v>
      </c>
    </row>
    <row r="469" spans="1:18" ht="45" hidden="1">
      <c r="A469" s="299" t="s">
        <v>1127</v>
      </c>
      <c r="B469" s="189">
        <v>100</v>
      </c>
      <c r="C469" s="297" t="s">
        <v>249</v>
      </c>
      <c r="D469" s="298" t="s">
        <v>250</v>
      </c>
      <c r="E469" s="304"/>
      <c r="F469" s="220"/>
      <c r="G469" s="220"/>
      <c r="H469" s="220"/>
      <c r="I469" s="220"/>
      <c r="J469" s="220"/>
      <c r="K469" s="220"/>
      <c r="L469" s="220"/>
      <c r="M469" s="220"/>
      <c r="N469" s="220"/>
      <c r="O469" s="220"/>
      <c r="P469" s="220"/>
      <c r="Q469" s="220"/>
      <c r="R469" s="220">
        <f t="shared" si="16"/>
        <v>0</v>
      </c>
    </row>
    <row r="470" spans="1:18" ht="45" hidden="1">
      <c r="A470" s="203" t="s">
        <v>1128</v>
      </c>
      <c r="B470" s="209">
        <v>230</v>
      </c>
      <c r="C470" s="214" t="s">
        <v>691</v>
      </c>
      <c r="D470" s="206" t="s">
        <v>692</v>
      </c>
      <c r="E470" s="302"/>
      <c r="F470" s="219"/>
      <c r="G470" s="219"/>
      <c r="H470" s="219"/>
      <c r="I470" s="219"/>
      <c r="J470" s="219"/>
      <c r="K470" s="219"/>
      <c r="L470" s="219"/>
      <c r="M470" s="219"/>
      <c r="N470" s="219"/>
      <c r="O470" s="219"/>
      <c r="P470" s="219"/>
      <c r="Q470" s="219"/>
      <c r="R470" s="219">
        <f t="shared" si="16"/>
        <v>0</v>
      </c>
    </row>
    <row r="471" spans="1:18" ht="45" hidden="1">
      <c r="A471" s="187" t="s">
        <v>1129</v>
      </c>
      <c r="B471" s="189">
        <v>100</v>
      </c>
      <c r="C471" s="199" t="s">
        <v>691</v>
      </c>
      <c r="D471" s="191" t="s">
        <v>692</v>
      </c>
      <c r="E471" s="303"/>
      <c r="F471" s="220"/>
      <c r="G471" s="220"/>
      <c r="H471" s="220"/>
      <c r="I471" s="220"/>
      <c r="J471" s="220"/>
      <c r="K471" s="220"/>
      <c r="L471" s="220"/>
      <c r="M471" s="220"/>
      <c r="N471" s="220"/>
      <c r="O471" s="220"/>
      <c r="P471" s="220"/>
      <c r="Q471" s="220"/>
      <c r="R471" s="220">
        <f t="shared" si="16"/>
        <v>0</v>
      </c>
    </row>
    <row r="472" spans="1:18" ht="75" hidden="1">
      <c r="A472" s="203" t="s">
        <v>1130</v>
      </c>
      <c r="B472" s="209">
        <v>230</v>
      </c>
      <c r="C472" s="214" t="s">
        <v>693</v>
      </c>
      <c r="D472" s="206" t="s">
        <v>694</v>
      </c>
      <c r="E472" s="302"/>
      <c r="F472" s="219"/>
      <c r="G472" s="219"/>
      <c r="H472" s="219"/>
      <c r="I472" s="219"/>
      <c r="J472" s="219"/>
      <c r="K472" s="219"/>
      <c r="L472" s="219"/>
      <c r="M472" s="219"/>
      <c r="N472" s="219"/>
      <c r="O472" s="219"/>
      <c r="P472" s="219"/>
      <c r="Q472" s="219"/>
      <c r="R472" s="219">
        <f t="shared" si="16"/>
        <v>0</v>
      </c>
    </row>
    <row r="473" spans="1:18" ht="75" hidden="1">
      <c r="A473" s="187" t="s">
        <v>1131</v>
      </c>
      <c r="B473" s="189">
        <v>100</v>
      </c>
      <c r="C473" s="199" t="s">
        <v>693</v>
      </c>
      <c r="D473" s="191" t="s">
        <v>694</v>
      </c>
      <c r="E473" s="303"/>
      <c r="F473" s="220"/>
      <c r="G473" s="220"/>
      <c r="H473" s="220"/>
      <c r="I473" s="220"/>
      <c r="J473" s="220"/>
      <c r="K473" s="220"/>
      <c r="L473" s="220"/>
      <c r="M473" s="220"/>
      <c r="N473" s="220"/>
      <c r="O473" s="220"/>
      <c r="P473" s="220"/>
      <c r="Q473" s="220"/>
      <c r="R473" s="220">
        <f t="shared" si="16"/>
        <v>0</v>
      </c>
    </row>
    <row r="474" spans="1:18" ht="45" hidden="1">
      <c r="A474" s="203" t="s">
        <v>1132</v>
      </c>
      <c r="B474" s="209">
        <v>230</v>
      </c>
      <c r="C474" s="214" t="s">
        <v>448</v>
      </c>
      <c r="D474" s="206" t="s">
        <v>449</v>
      </c>
      <c r="E474" s="302"/>
      <c r="F474" s="219"/>
      <c r="G474" s="219"/>
      <c r="H474" s="219"/>
      <c r="I474" s="219"/>
      <c r="J474" s="219"/>
      <c r="K474" s="219"/>
      <c r="L474" s="219"/>
      <c r="M474" s="219"/>
      <c r="N474" s="219"/>
      <c r="O474" s="219"/>
      <c r="P474" s="219"/>
      <c r="Q474" s="219"/>
      <c r="R474" s="219">
        <f t="shared" si="16"/>
        <v>0</v>
      </c>
    </row>
    <row r="475" spans="1:18" ht="45" hidden="1">
      <c r="A475" s="187" t="s">
        <v>1133</v>
      </c>
      <c r="B475" s="189">
        <v>100</v>
      </c>
      <c r="C475" s="199" t="s">
        <v>448</v>
      </c>
      <c r="D475" s="191" t="s">
        <v>449</v>
      </c>
      <c r="E475" s="303"/>
      <c r="F475" s="220"/>
      <c r="G475" s="220"/>
      <c r="H475" s="220"/>
      <c r="I475" s="220"/>
      <c r="J475" s="220"/>
      <c r="K475" s="220"/>
      <c r="L475" s="220"/>
      <c r="M475" s="220"/>
      <c r="N475" s="220"/>
      <c r="O475" s="220"/>
      <c r="P475" s="220"/>
      <c r="Q475" s="220"/>
      <c r="R475" s="220">
        <f t="shared" si="16"/>
        <v>0</v>
      </c>
    </row>
    <row r="476" spans="1:18" ht="30" hidden="1">
      <c r="A476" s="203" t="s">
        <v>1134</v>
      </c>
      <c r="B476" s="209">
        <v>230</v>
      </c>
      <c r="C476" s="214" t="s">
        <v>695</v>
      </c>
      <c r="D476" s="206" t="s">
        <v>696</v>
      </c>
      <c r="E476" s="302"/>
      <c r="F476" s="219"/>
      <c r="G476" s="219"/>
      <c r="H476" s="219"/>
      <c r="I476" s="219"/>
      <c r="J476" s="219"/>
      <c r="K476" s="219"/>
      <c r="L476" s="219"/>
      <c r="M476" s="219"/>
      <c r="N476" s="219"/>
      <c r="O476" s="219"/>
      <c r="P476" s="219"/>
      <c r="Q476" s="219"/>
      <c r="R476" s="219">
        <f t="shared" si="16"/>
        <v>0</v>
      </c>
    </row>
    <row r="477" spans="1:18" ht="30" hidden="1">
      <c r="A477" s="187" t="s">
        <v>1135</v>
      </c>
      <c r="B477" s="189">
        <v>100</v>
      </c>
      <c r="C477" s="199" t="s">
        <v>695</v>
      </c>
      <c r="D477" s="191" t="s">
        <v>696</v>
      </c>
      <c r="E477" s="303"/>
      <c r="F477" s="220"/>
      <c r="G477" s="220"/>
      <c r="H477" s="220"/>
      <c r="I477" s="220"/>
      <c r="J477" s="220"/>
      <c r="K477" s="220"/>
      <c r="L477" s="220"/>
      <c r="M477" s="220"/>
      <c r="N477" s="220"/>
      <c r="O477" s="220"/>
      <c r="P477" s="220"/>
      <c r="Q477" s="220"/>
      <c r="R477" s="220">
        <f t="shared" si="16"/>
        <v>0</v>
      </c>
    </row>
    <row r="478" spans="1:18" ht="45" hidden="1">
      <c r="A478" s="203" t="s">
        <v>1136</v>
      </c>
      <c r="B478" s="209">
        <v>230</v>
      </c>
      <c r="C478" s="214" t="s">
        <v>697</v>
      </c>
      <c r="D478" s="206" t="s">
        <v>698</v>
      </c>
      <c r="E478" s="302"/>
      <c r="F478" s="219"/>
      <c r="G478" s="219"/>
      <c r="H478" s="219"/>
      <c r="I478" s="219"/>
      <c r="J478" s="219"/>
      <c r="K478" s="219"/>
      <c r="L478" s="219"/>
      <c r="M478" s="219"/>
      <c r="N478" s="219"/>
      <c r="O478" s="219"/>
      <c r="P478" s="219"/>
      <c r="Q478" s="219"/>
      <c r="R478" s="219">
        <f t="shared" si="16"/>
        <v>0</v>
      </c>
    </row>
    <row r="479" spans="1:18" ht="45" hidden="1">
      <c r="A479" s="187" t="s">
        <v>1137</v>
      </c>
      <c r="B479" s="189">
        <v>100</v>
      </c>
      <c r="C479" s="199" t="s">
        <v>697</v>
      </c>
      <c r="D479" s="191" t="s">
        <v>698</v>
      </c>
      <c r="E479" s="303"/>
      <c r="F479" s="220"/>
      <c r="G479" s="220"/>
      <c r="H479" s="220"/>
      <c r="I479" s="220"/>
      <c r="J479" s="220"/>
      <c r="K479" s="220"/>
      <c r="L479" s="220"/>
      <c r="M479" s="220"/>
      <c r="N479" s="220"/>
      <c r="O479" s="220"/>
      <c r="P479" s="220"/>
      <c r="Q479" s="220"/>
      <c r="R479" s="220">
        <f t="shared" si="16"/>
        <v>0</v>
      </c>
    </row>
    <row r="480" spans="1:18" ht="60" hidden="1">
      <c r="A480" s="203" t="s">
        <v>1138</v>
      </c>
      <c r="B480" s="209">
        <v>230</v>
      </c>
      <c r="C480" s="214" t="s">
        <v>699</v>
      </c>
      <c r="D480" s="206" t="s">
        <v>700</v>
      </c>
      <c r="E480" s="302"/>
      <c r="F480" s="219"/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>
        <f t="shared" si="16"/>
        <v>0</v>
      </c>
    </row>
    <row r="481" spans="1:18" ht="60" hidden="1">
      <c r="A481" s="187" t="s">
        <v>1139</v>
      </c>
      <c r="B481" s="189">
        <v>100</v>
      </c>
      <c r="C481" s="199" t="s">
        <v>699</v>
      </c>
      <c r="D481" s="191" t="s">
        <v>700</v>
      </c>
      <c r="E481" s="303"/>
      <c r="F481" s="220"/>
      <c r="G481" s="220"/>
      <c r="H481" s="220"/>
      <c r="I481" s="220"/>
      <c r="J481" s="220"/>
      <c r="K481" s="220"/>
      <c r="L481" s="220"/>
      <c r="M481" s="220"/>
      <c r="N481" s="220"/>
      <c r="O481" s="220"/>
      <c r="P481" s="220"/>
      <c r="Q481" s="220"/>
      <c r="R481" s="220">
        <f t="shared" si="16"/>
        <v>0</v>
      </c>
    </row>
    <row r="482" spans="1:18" ht="30" hidden="1">
      <c r="A482" s="203" t="s">
        <v>1140</v>
      </c>
      <c r="B482" s="209">
        <v>230</v>
      </c>
      <c r="C482" s="214" t="s">
        <v>701</v>
      </c>
      <c r="D482" s="206" t="s">
        <v>702</v>
      </c>
      <c r="E482" s="302"/>
      <c r="F482" s="219"/>
      <c r="G482" s="219"/>
      <c r="H482" s="219"/>
      <c r="I482" s="219"/>
      <c r="J482" s="219"/>
      <c r="K482" s="219"/>
      <c r="L482" s="219"/>
      <c r="M482" s="219"/>
      <c r="N482" s="219"/>
      <c r="O482" s="219"/>
      <c r="P482" s="219"/>
      <c r="Q482" s="219"/>
      <c r="R482" s="219">
        <f t="shared" si="16"/>
        <v>0</v>
      </c>
    </row>
    <row r="483" spans="1:18" ht="30" hidden="1">
      <c r="A483" s="187" t="s">
        <v>1141</v>
      </c>
      <c r="B483" s="189">
        <v>100</v>
      </c>
      <c r="C483" s="199" t="s">
        <v>701</v>
      </c>
      <c r="D483" s="191" t="s">
        <v>702</v>
      </c>
      <c r="E483" s="303"/>
      <c r="F483" s="220"/>
      <c r="G483" s="220"/>
      <c r="H483" s="220"/>
      <c r="I483" s="220"/>
      <c r="J483" s="220"/>
      <c r="K483" s="220"/>
      <c r="L483" s="220"/>
      <c r="M483" s="220"/>
      <c r="N483" s="220"/>
      <c r="O483" s="220"/>
      <c r="P483" s="220"/>
      <c r="Q483" s="220"/>
      <c r="R483" s="220">
        <f t="shared" si="16"/>
        <v>0</v>
      </c>
    </row>
    <row r="484" spans="1:18" ht="45" hidden="1">
      <c r="A484" s="203" t="s">
        <v>1142</v>
      </c>
      <c r="B484" s="209">
        <v>230</v>
      </c>
      <c r="C484" s="214" t="s">
        <v>703</v>
      </c>
      <c r="D484" s="206" t="s">
        <v>704</v>
      </c>
      <c r="E484" s="302"/>
      <c r="F484" s="219"/>
      <c r="G484" s="219"/>
      <c r="H484" s="219"/>
      <c r="I484" s="219"/>
      <c r="J484" s="219"/>
      <c r="K484" s="219"/>
      <c r="L484" s="219"/>
      <c r="M484" s="219"/>
      <c r="N484" s="219"/>
      <c r="O484" s="219"/>
      <c r="P484" s="219"/>
      <c r="Q484" s="219"/>
      <c r="R484" s="219">
        <f t="shared" si="16"/>
        <v>0</v>
      </c>
    </row>
    <row r="485" spans="1:18" ht="45" hidden="1">
      <c r="A485" s="187" t="s">
        <v>1143</v>
      </c>
      <c r="B485" s="189">
        <v>100</v>
      </c>
      <c r="C485" s="199" t="s">
        <v>703</v>
      </c>
      <c r="D485" s="191" t="s">
        <v>704</v>
      </c>
      <c r="E485" s="303"/>
      <c r="F485" s="220"/>
      <c r="G485" s="220"/>
      <c r="H485" s="220"/>
      <c r="I485" s="220"/>
      <c r="J485" s="220"/>
      <c r="K485" s="220"/>
      <c r="L485" s="220"/>
      <c r="M485" s="220"/>
      <c r="N485" s="220"/>
      <c r="O485" s="220"/>
      <c r="P485" s="220"/>
      <c r="Q485" s="220"/>
      <c r="R485" s="220">
        <f t="shared" si="16"/>
        <v>0</v>
      </c>
    </row>
    <row r="486" spans="1:18" ht="45" hidden="1">
      <c r="A486" s="203" t="s">
        <v>1144</v>
      </c>
      <c r="B486" s="209">
        <v>230</v>
      </c>
      <c r="C486" s="214" t="s">
        <v>705</v>
      </c>
      <c r="D486" s="206" t="s">
        <v>706</v>
      </c>
      <c r="E486" s="302"/>
      <c r="F486" s="219"/>
      <c r="G486" s="219"/>
      <c r="H486" s="219"/>
      <c r="I486" s="219"/>
      <c r="J486" s="219"/>
      <c r="K486" s="219"/>
      <c r="L486" s="219"/>
      <c r="M486" s="219"/>
      <c r="N486" s="219"/>
      <c r="O486" s="219"/>
      <c r="P486" s="219"/>
      <c r="Q486" s="219"/>
      <c r="R486" s="219">
        <f t="shared" si="16"/>
        <v>0</v>
      </c>
    </row>
    <row r="487" spans="1:18" ht="45" hidden="1">
      <c r="A487" s="187" t="s">
        <v>1145</v>
      </c>
      <c r="B487" s="189">
        <v>100</v>
      </c>
      <c r="C487" s="199" t="s">
        <v>705</v>
      </c>
      <c r="D487" s="191" t="s">
        <v>706</v>
      </c>
      <c r="E487" s="303"/>
      <c r="F487" s="220"/>
      <c r="G487" s="220"/>
      <c r="H487" s="220"/>
      <c r="I487" s="220"/>
      <c r="J487" s="220"/>
      <c r="K487" s="220"/>
      <c r="L487" s="220"/>
      <c r="M487" s="220"/>
      <c r="N487" s="220"/>
      <c r="O487" s="220"/>
      <c r="P487" s="220"/>
      <c r="Q487" s="220"/>
      <c r="R487" s="220">
        <f t="shared" si="16"/>
        <v>0</v>
      </c>
    </row>
    <row r="488" spans="1:18" ht="45" hidden="1">
      <c r="A488" s="203" t="s">
        <v>1146</v>
      </c>
      <c r="B488" s="209">
        <v>230</v>
      </c>
      <c r="C488" s="214" t="s">
        <v>707</v>
      </c>
      <c r="D488" s="206" t="s">
        <v>708</v>
      </c>
      <c r="E488" s="302"/>
      <c r="F488" s="219"/>
      <c r="G488" s="219"/>
      <c r="H488" s="219"/>
      <c r="I488" s="219"/>
      <c r="J488" s="219"/>
      <c r="K488" s="219"/>
      <c r="L488" s="219"/>
      <c r="M488" s="219"/>
      <c r="N488" s="219"/>
      <c r="O488" s="219"/>
      <c r="P488" s="219"/>
      <c r="Q488" s="219"/>
      <c r="R488" s="219">
        <f t="shared" si="16"/>
        <v>0</v>
      </c>
    </row>
    <row r="489" spans="1:18" ht="45" hidden="1">
      <c r="A489" s="187" t="s">
        <v>1147</v>
      </c>
      <c r="B489" s="189">
        <v>100</v>
      </c>
      <c r="C489" s="199" t="s">
        <v>707</v>
      </c>
      <c r="D489" s="191" t="s">
        <v>708</v>
      </c>
      <c r="E489" s="303"/>
      <c r="F489" s="220"/>
      <c r="G489" s="220"/>
      <c r="H489" s="220"/>
      <c r="I489" s="220"/>
      <c r="J489" s="220"/>
      <c r="K489" s="220"/>
      <c r="L489" s="220"/>
      <c r="M489" s="220"/>
      <c r="N489" s="220"/>
      <c r="O489" s="220"/>
      <c r="P489" s="220"/>
      <c r="Q489" s="220"/>
      <c r="R489" s="220">
        <f t="shared" si="16"/>
        <v>0</v>
      </c>
    </row>
    <row r="490" spans="1:18" ht="45" hidden="1">
      <c r="A490" s="203" t="s">
        <v>1148</v>
      </c>
      <c r="B490" s="209">
        <v>230</v>
      </c>
      <c r="C490" s="214" t="s">
        <v>709</v>
      </c>
      <c r="D490" s="206" t="s">
        <v>710</v>
      </c>
      <c r="E490" s="302"/>
      <c r="F490" s="219"/>
      <c r="G490" s="219"/>
      <c r="H490" s="219"/>
      <c r="I490" s="219"/>
      <c r="J490" s="219"/>
      <c r="K490" s="219"/>
      <c r="L490" s="219"/>
      <c r="M490" s="219"/>
      <c r="N490" s="219"/>
      <c r="O490" s="219"/>
      <c r="P490" s="219"/>
      <c r="Q490" s="219"/>
      <c r="R490" s="219">
        <f t="shared" si="16"/>
        <v>0</v>
      </c>
    </row>
    <row r="491" spans="1:18" ht="45" hidden="1">
      <c r="A491" s="187" t="s">
        <v>1149</v>
      </c>
      <c r="B491" s="189">
        <v>100</v>
      </c>
      <c r="C491" s="199" t="s">
        <v>709</v>
      </c>
      <c r="D491" s="191" t="s">
        <v>710</v>
      </c>
      <c r="E491" s="303"/>
      <c r="F491" s="220"/>
      <c r="G491" s="220"/>
      <c r="H491" s="220"/>
      <c r="I491" s="220"/>
      <c r="J491" s="220"/>
      <c r="K491" s="220"/>
      <c r="L491" s="220"/>
      <c r="M491" s="220"/>
      <c r="N491" s="220"/>
      <c r="O491" s="220"/>
      <c r="P491" s="220"/>
      <c r="Q491" s="220"/>
      <c r="R491" s="220">
        <f t="shared" si="16"/>
        <v>0</v>
      </c>
    </row>
    <row r="492" spans="1:18" ht="30" hidden="1">
      <c r="A492" s="276" t="s">
        <v>1150</v>
      </c>
      <c r="B492" s="278">
        <v>230</v>
      </c>
      <c r="C492" s="279" t="s">
        <v>711</v>
      </c>
      <c r="D492" s="280" t="s">
        <v>712</v>
      </c>
      <c r="E492" s="305"/>
      <c r="F492" s="219"/>
      <c r="G492" s="219"/>
      <c r="H492" s="219"/>
      <c r="I492" s="219"/>
      <c r="J492" s="219"/>
      <c r="K492" s="219"/>
      <c r="L492" s="219"/>
      <c r="M492" s="219"/>
      <c r="N492" s="219"/>
      <c r="O492" s="219"/>
      <c r="P492" s="219"/>
      <c r="Q492" s="219"/>
      <c r="R492" s="219">
        <f t="shared" si="16"/>
        <v>0</v>
      </c>
    </row>
    <row r="493" spans="1:18" ht="30" hidden="1">
      <c r="A493" s="187" t="s">
        <v>1151</v>
      </c>
      <c r="B493" s="189">
        <v>100</v>
      </c>
      <c r="C493" s="199" t="s">
        <v>711</v>
      </c>
      <c r="D493" s="191" t="s">
        <v>712</v>
      </c>
      <c r="E493" s="303"/>
      <c r="F493" s="220"/>
      <c r="G493" s="220"/>
      <c r="H493" s="220"/>
      <c r="I493" s="220"/>
      <c r="J493" s="220"/>
      <c r="K493" s="220"/>
      <c r="L493" s="220"/>
      <c r="M493" s="220"/>
      <c r="N493" s="220"/>
      <c r="O493" s="220"/>
      <c r="P493" s="220"/>
      <c r="Q493" s="220"/>
      <c r="R493" s="220">
        <f t="shared" si="16"/>
        <v>0</v>
      </c>
    </row>
    <row r="494" spans="1:18">
      <c r="A494" s="320" t="s">
        <v>187</v>
      </c>
      <c r="B494" s="320">
        <v>230</v>
      </c>
      <c r="C494" s="320" t="s">
        <v>185</v>
      </c>
      <c r="D494" s="320" t="s">
        <v>186</v>
      </c>
      <c r="E494" s="300">
        <f>69616+12668+180880</f>
        <v>263164</v>
      </c>
      <c r="F494" s="217"/>
      <c r="G494" s="217">
        <f>+E494</f>
        <v>263164</v>
      </c>
      <c r="H494" s="217"/>
      <c r="I494" s="217"/>
      <c r="J494" s="217"/>
      <c r="K494" s="217"/>
      <c r="L494" s="217"/>
      <c r="M494" s="217"/>
      <c r="N494" s="217"/>
      <c r="O494" s="217"/>
      <c r="P494" s="217"/>
      <c r="Q494" s="217"/>
      <c r="R494" s="217">
        <f>+G494</f>
        <v>263164</v>
      </c>
    </row>
    <row r="495" spans="1:18" hidden="1">
      <c r="A495" s="322" t="s">
        <v>607</v>
      </c>
      <c r="B495" s="323">
        <v>100</v>
      </c>
      <c r="C495" s="321" t="s">
        <v>185</v>
      </c>
      <c r="D495" s="321" t="s">
        <v>186</v>
      </c>
      <c r="E495" s="363">
        <v>0</v>
      </c>
      <c r="F495" s="218"/>
      <c r="G495" s="218"/>
      <c r="H495" s="218"/>
      <c r="I495" s="218"/>
      <c r="J495" s="218"/>
      <c r="K495" s="218"/>
      <c r="L495" s="218"/>
      <c r="M495" s="218"/>
      <c r="N495" s="218"/>
      <c r="O495" s="218"/>
      <c r="P495" s="218"/>
      <c r="Q495" s="218"/>
      <c r="R495" s="218"/>
    </row>
    <row r="496" spans="1:18">
      <c r="D496" s="258">
        <v>100</v>
      </c>
      <c r="E496" s="222">
        <f>SUM(E19:E494)</f>
        <v>46352898</v>
      </c>
      <c r="F496" s="222">
        <f t="shared" ref="F496:R496" si="17">SUM(F19:F494)</f>
        <v>59166.666666666664</v>
      </c>
      <c r="G496" s="222">
        <f t="shared" si="17"/>
        <v>38962064.666666664</v>
      </c>
      <c r="H496" s="222">
        <f t="shared" si="17"/>
        <v>59166.666666666664</v>
      </c>
      <c r="I496" s="222">
        <f t="shared" si="17"/>
        <v>59166.666666666664</v>
      </c>
      <c r="J496" s="222">
        <f t="shared" si="17"/>
        <v>59166.666666666664</v>
      </c>
      <c r="K496" s="222">
        <f t="shared" si="17"/>
        <v>1699166.6666666667</v>
      </c>
      <c r="L496" s="222">
        <f t="shared" si="17"/>
        <v>59166.666666666664</v>
      </c>
      <c r="M496" s="222">
        <f t="shared" si="17"/>
        <v>59166.666666666664</v>
      </c>
      <c r="N496" s="222">
        <f t="shared" si="17"/>
        <v>59166.666666666664</v>
      </c>
      <c r="O496" s="222">
        <f t="shared" si="17"/>
        <v>5159166.666666667</v>
      </c>
      <c r="P496" s="222">
        <f t="shared" si="17"/>
        <v>59166.666666666664</v>
      </c>
      <c r="Q496" s="222">
        <f t="shared" si="17"/>
        <v>59166.666666666664</v>
      </c>
      <c r="R496" s="222">
        <f t="shared" si="17"/>
        <v>46352898</v>
      </c>
    </row>
    <row r="497" spans="4:18" hidden="1">
      <c r="D497" s="258">
        <v>230</v>
      </c>
    </row>
    <row r="498" spans="4:18">
      <c r="D498" s="258" t="s">
        <v>1152</v>
      </c>
      <c r="E498" s="222">
        <f>SUMIF($B$19:$B$495,100,E19:E495)</f>
        <v>4862500</v>
      </c>
      <c r="F498" s="222">
        <f t="shared" ref="F498:Q498" si="18">SUMIF($B$19:$B$495,100,F19:F495)</f>
        <v>59166.666666666664</v>
      </c>
      <c r="G498" s="222">
        <f t="shared" si="18"/>
        <v>59166.666666666664</v>
      </c>
      <c r="H498" s="222">
        <f t="shared" si="18"/>
        <v>59166.666666666664</v>
      </c>
      <c r="I498" s="222">
        <f t="shared" si="18"/>
        <v>59166.666666666664</v>
      </c>
      <c r="J498" s="222">
        <f t="shared" si="18"/>
        <v>59166.666666666664</v>
      </c>
      <c r="K498" s="222">
        <f t="shared" si="18"/>
        <v>1699166.6666666667</v>
      </c>
      <c r="L498" s="222">
        <f t="shared" si="18"/>
        <v>59166.666666666664</v>
      </c>
      <c r="M498" s="222">
        <f t="shared" si="18"/>
        <v>59166.666666666664</v>
      </c>
      <c r="N498" s="222">
        <f t="shared" si="18"/>
        <v>59166.666666666664</v>
      </c>
      <c r="O498" s="222">
        <f t="shared" si="18"/>
        <v>2571666.6666666665</v>
      </c>
      <c r="P498" s="222">
        <f t="shared" si="18"/>
        <v>59166.666666666664</v>
      </c>
      <c r="Q498" s="222">
        <f t="shared" si="18"/>
        <v>59166.666666666664</v>
      </c>
      <c r="R498" s="222">
        <f t="shared" ref="R498" si="19">SUMIF($B$19:$B$494,100,R19:R494)</f>
        <v>4862500</v>
      </c>
    </row>
    <row r="499" spans="4:18">
      <c r="D499" s="258"/>
      <c r="E499" s="222">
        <f>SUMIF($B$19:$B$495,230,E19:E495)</f>
        <v>41490398</v>
      </c>
      <c r="F499" s="222">
        <f t="shared" ref="F499:Q499" si="20">SUMIF($B$19:$B$495,230,F19:F495)</f>
        <v>0</v>
      </c>
      <c r="G499" s="222">
        <f t="shared" si="20"/>
        <v>38902898</v>
      </c>
      <c r="H499" s="222">
        <f t="shared" si="20"/>
        <v>0</v>
      </c>
      <c r="I499" s="222">
        <f t="shared" si="20"/>
        <v>0</v>
      </c>
      <c r="J499" s="222">
        <f t="shared" si="20"/>
        <v>0</v>
      </c>
      <c r="K499" s="222">
        <f t="shared" si="20"/>
        <v>0</v>
      </c>
      <c r="L499" s="222">
        <f t="shared" si="20"/>
        <v>0</v>
      </c>
      <c r="M499" s="222">
        <f t="shared" si="20"/>
        <v>0</v>
      </c>
      <c r="N499" s="222">
        <f t="shared" si="20"/>
        <v>0</v>
      </c>
      <c r="O499" s="222">
        <f t="shared" si="20"/>
        <v>2587500</v>
      </c>
      <c r="P499" s="222">
        <f t="shared" si="20"/>
        <v>0</v>
      </c>
      <c r="Q499" s="222">
        <f t="shared" si="20"/>
        <v>0</v>
      </c>
      <c r="R499" s="222">
        <f t="shared" ref="R499" si="21">SUMIF($B$19:$B$494,230,R19:R494)</f>
        <v>41490398</v>
      </c>
    </row>
    <row r="500" spans="4:18" hidden="1">
      <c r="F500" s="221">
        <f t="shared" ref="F500:Q500" si="22">+F5+F6+F8-F498</f>
        <v>450833.33333333331</v>
      </c>
      <c r="G500" s="221">
        <f t="shared" si="22"/>
        <v>420833.33333333331</v>
      </c>
      <c r="H500" s="221">
        <f t="shared" si="22"/>
        <v>430833.33333333331</v>
      </c>
      <c r="I500" s="221">
        <f t="shared" si="22"/>
        <v>410833.33333333331</v>
      </c>
      <c r="J500" s="221">
        <f t="shared" si="22"/>
        <v>410833.33333333331</v>
      </c>
      <c r="K500" s="221">
        <f t="shared" si="22"/>
        <v>-1249166.6666666667</v>
      </c>
      <c r="L500" s="221">
        <f t="shared" si="22"/>
        <v>410833.33333333331</v>
      </c>
      <c r="M500" s="221">
        <f t="shared" si="22"/>
        <v>410833.33333333331</v>
      </c>
      <c r="N500" s="221">
        <f t="shared" si="22"/>
        <v>410833.33333333331</v>
      </c>
      <c r="O500" s="221">
        <f t="shared" si="22"/>
        <v>-1989166.6666666665</v>
      </c>
      <c r="P500" s="221">
        <f t="shared" si="22"/>
        <v>-59166.666666666664</v>
      </c>
      <c r="Q500" s="221">
        <f t="shared" si="22"/>
        <v>-59166.666666666664</v>
      </c>
    </row>
    <row r="501" spans="4:18" hidden="1">
      <c r="F501" s="221">
        <f>+F500</f>
        <v>450833.33333333331</v>
      </c>
      <c r="G501" s="221">
        <f>+F501+G500</f>
        <v>871666.66666666663</v>
      </c>
      <c r="H501" s="221">
        <f t="shared" ref="H501:Q501" si="23">+G501+H500</f>
        <v>1302500</v>
      </c>
      <c r="I501" s="221">
        <f t="shared" si="23"/>
        <v>1713333.3333333333</v>
      </c>
      <c r="J501" s="221">
        <f t="shared" si="23"/>
        <v>2124166.6666666665</v>
      </c>
      <c r="K501" s="221">
        <f t="shared" si="23"/>
        <v>874999.99999999977</v>
      </c>
      <c r="L501" s="221">
        <f t="shared" si="23"/>
        <v>1285833.333333333</v>
      </c>
      <c r="M501" s="221">
        <f t="shared" si="23"/>
        <v>1696666.6666666663</v>
      </c>
      <c r="N501" s="221">
        <f t="shared" si="23"/>
        <v>2107499.9999999995</v>
      </c>
      <c r="O501" s="221">
        <f t="shared" si="23"/>
        <v>118333.33333333302</v>
      </c>
      <c r="P501" s="221">
        <f t="shared" si="23"/>
        <v>59166.666666666359</v>
      </c>
      <c r="Q501" s="221">
        <f t="shared" si="23"/>
        <v>-3.0559021979570389E-10</v>
      </c>
    </row>
    <row r="506" spans="4:18">
      <c r="E506" s="221"/>
    </row>
    <row r="507" spans="4:18">
      <c r="G507" s="221"/>
    </row>
  </sheetData>
  <autoFilter ref="A18:S501" xr:uid="{00000000-0009-0000-0000-000004000000}">
    <filterColumn colId="2" showButton="0"/>
    <filterColumn colId="4">
      <filters>
        <filter val="1.000.000"/>
        <filter val="1.151.050"/>
        <filter val="1.190.000"/>
        <filter val="1.350.000"/>
        <filter val="1.640.000"/>
        <filter val="1.672.780"/>
        <filter val="101.150"/>
        <filter val="118.750"/>
        <filter val="12.000"/>
        <filter val="120.000"/>
        <filter val="142.800"/>
        <filter val="150.000"/>
        <filter val="172.550"/>
        <filter val="180.880"/>
        <filter val="190.400"/>
        <filter val="2.100.000"/>
        <filter val="2.140.000"/>
        <filter val="2.550.000"/>
        <filter val="2.570.400"/>
        <filter val="2.587.500"/>
        <filter val="2.679.880"/>
        <filter val="20.230"/>
        <filter val="227.801"/>
        <filter val="228.000"/>
        <filter val="231.455"/>
        <filter val="232.050"/>
        <filter val="233.240"/>
        <filter val="250.000"/>
        <filter val="261.800"/>
        <filter val="263.164"/>
        <filter val="3.140.000"/>
        <filter val="327.250"/>
        <filter val="328.334"/>
        <filter val="357.000"/>
        <filter val="4.089.920"/>
        <filter val="4.862.500"/>
        <filter val="406.980"/>
        <filter val="41.490.398"/>
        <filter val="412.500"/>
        <filter val="42.840"/>
        <filter val="441.000"/>
        <filter val="450.000"/>
        <filter val="46.352.898"/>
        <filter val="47.020"/>
        <filter val="47.600"/>
        <filter val="480.000"/>
        <filter val="500.000"/>
        <filter val="505.740"/>
        <filter val="52.360"/>
        <filter val="560.000"/>
        <filter val="640.000"/>
        <filter val="680.000"/>
        <filter val="749.700"/>
        <filter val="764.575"/>
        <filter val="80.920"/>
        <filter val="83.300"/>
        <filter val="89.250"/>
        <filter val="890.279"/>
        <filter val="900.000"/>
        <filter val="922.250"/>
        <filter val="969.600"/>
      </filters>
    </filterColumn>
  </autoFilter>
  <mergeCells count="14">
    <mergeCell ref="A1:R1"/>
    <mergeCell ref="A2:R2"/>
    <mergeCell ref="A3:R3"/>
    <mergeCell ref="C4:D4"/>
    <mergeCell ref="C5:D5"/>
    <mergeCell ref="C6:D6"/>
    <mergeCell ref="A16:R17"/>
    <mergeCell ref="C18:D18"/>
    <mergeCell ref="C7:D7"/>
    <mergeCell ref="C8:D8"/>
    <mergeCell ref="C9:D9"/>
    <mergeCell ref="A10:D10"/>
    <mergeCell ref="C11:D11"/>
    <mergeCell ref="C12:D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I3656"/>
  <sheetViews>
    <sheetView topLeftCell="P16" zoomScale="60" zoomScaleNormal="60" workbookViewId="0">
      <selection activeCell="Z13" sqref="Z13"/>
    </sheetView>
  </sheetViews>
  <sheetFormatPr defaultColWidth="9.140625" defaultRowHeight="15.75"/>
  <cols>
    <col min="1" max="2" width="10.28515625" hidden="1" customWidth="1"/>
    <col min="3" max="3" width="7.28515625" hidden="1" customWidth="1"/>
    <col min="4" max="4" width="1.7109375" hidden="1" customWidth="1"/>
    <col min="5" max="5" width="10.7109375" hidden="1" customWidth="1"/>
    <col min="6" max="6" width="14.42578125" hidden="1" customWidth="1"/>
    <col min="7" max="7" width="10.42578125" hidden="1" customWidth="1"/>
    <col min="8" max="8" width="10.140625" hidden="1" customWidth="1"/>
    <col min="9" max="9" width="8.140625" hidden="1" customWidth="1"/>
    <col min="10" max="10" width="9.7109375" hidden="1" customWidth="1"/>
    <col min="11" max="11" width="15" hidden="1" customWidth="1"/>
    <col min="12" max="12" width="11.42578125" hidden="1" customWidth="1"/>
    <col min="13" max="13" width="12.42578125" hidden="1" customWidth="1"/>
    <col min="14" max="14" width="10.140625" hidden="1" customWidth="1"/>
    <col min="15" max="15" width="31.42578125" hidden="1" customWidth="1"/>
    <col min="16" max="16" width="11.42578125" customWidth="1"/>
    <col min="17" max="17" width="12.7109375" hidden="1" customWidth="1"/>
    <col min="18" max="18" width="15.28515625" hidden="1" customWidth="1"/>
    <col min="19" max="19" width="71.28515625" style="26" customWidth="1"/>
    <col min="20" max="20" width="39.85546875" style="28" customWidth="1"/>
    <col min="21" max="21" width="24" hidden="1" customWidth="1"/>
    <col min="22" max="22" width="26.42578125" hidden="1" customWidth="1"/>
    <col min="23" max="23" width="15.85546875" hidden="1" customWidth="1"/>
    <col min="24" max="24" width="54" style="27" customWidth="1"/>
    <col min="25" max="25" width="15.28515625" style="27" customWidth="1"/>
    <col min="26" max="26" width="28.28515625" style="40" bestFit="1" customWidth="1"/>
    <col min="27" max="27" width="27.42578125" style="41" customWidth="1"/>
    <col min="28" max="28" width="23.85546875" style="42" customWidth="1"/>
    <col min="29" max="29" width="11.42578125" customWidth="1"/>
    <col min="30" max="30" width="25.7109375" customWidth="1"/>
    <col min="31" max="31" width="23" bestFit="1" customWidth="1"/>
    <col min="32" max="32" width="24.140625" bestFit="1" customWidth="1"/>
    <col min="33" max="33" width="22.28515625" customWidth="1"/>
    <col min="34" max="34" width="20.5703125" customWidth="1"/>
    <col min="35" max="256" width="11.42578125" customWidth="1"/>
  </cols>
  <sheetData>
    <row r="1" spans="1:35" ht="71.45" customHeight="1" thickBot="1">
      <c r="A1" s="484" t="s">
        <v>1153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6"/>
    </row>
    <row r="2" spans="1:35" ht="15.7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</row>
    <row r="3" spans="1:35" ht="4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31"/>
      <c r="Q3" s="43"/>
      <c r="R3" s="43"/>
      <c r="S3" s="47" t="s">
        <v>1154</v>
      </c>
      <c r="T3" s="48" t="s">
        <v>1155</v>
      </c>
      <c r="U3" s="495" t="s">
        <v>303</v>
      </c>
      <c r="V3" s="495"/>
      <c r="W3" s="49" t="e">
        <f>'[1]PAC JOMAR'!#REF!</f>
        <v>#REF!</v>
      </c>
      <c r="X3" s="496" t="s">
        <v>1156</v>
      </c>
      <c r="Y3" s="496"/>
      <c r="Z3" s="132" t="s">
        <v>1157</v>
      </c>
      <c r="AA3" s="132" t="s">
        <v>1158</v>
      </c>
      <c r="AB3" s="132" t="s">
        <v>1159</v>
      </c>
      <c r="AC3" s="43"/>
      <c r="AD3" s="487" t="s">
        <v>1160</v>
      </c>
      <c r="AE3" s="488"/>
      <c r="AF3" s="488"/>
      <c r="AG3" s="488"/>
      <c r="AH3" s="489"/>
      <c r="AI3" s="44"/>
    </row>
    <row r="4" spans="1:35" ht="19.149999999999999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131"/>
      <c r="Q4" s="43"/>
      <c r="R4" s="43"/>
      <c r="S4" s="490" t="s">
        <v>298</v>
      </c>
      <c r="T4" s="491"/>
      <c r="U4" s="491"/>
      <c r="V4" s="491"/>
      <c r="W4" s="491"/>
      <c r="X4" s="491"/>
      <c r="Y4" s="492"/>
      <c r="Z4" s="176">
        <f>SUM(Z5:Z12)</f>
        <v>46352898</v>
      </c>
      <c r="AA4" s="250">
        <f>+AA8+AA9+AA10</f>
        <v>0</v>
      </c>
      <c r="AB4" s="251">
        <f>Z4+AA4</f>
        <v>46352898</v>
      </c>
      <c r="AD4" s="232"/>
      <c r="AE4" s="233"/>
      <c r="AF4" s="233"/>
      <c r="AG4" s="233"/>
      <c r="AH4" s="234"/>
    </row>
    <row r="5" spans="1:35" ht="2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31"/>
      <c r="Q5" s="43"/>
      <c r="R5" s="43"/>
      <c r="S5" s="126" t="s">
        <v>303</v>
      </c>
      <c r="T5" s="50">
        <v>100</v>
      </c>
      <c r="U5" s="125"/>
      <c r="V5" s="125"/>
      <c r="W5" s="125"/>
      <c r="X5" s="497" t="s">
        <v>304</v>
      </c>
      <c r="Y5" s="498"/>
      <c r="Z5" s="177">
        <f>'PROYECCION PPTO 2024'!X4</f>
        <v>250000</v>
      </c>
      <c r="AA5" s="177"/>
      <c r="AB5" s="176">
        <f>Z5+AA5</f>
        <v>250000</v>
      </c>
      <c r="AD5" s="232"/>
      <c r="AE5" s="235" t="s">
        <v>1161</v>
      </c>
      <c r="AF5" s="236" t="s">
        <v>1162</v>
      </c>
      <c r="AG5" s="237" t="s">
        <v>1163</v>
      </c>
      <c r="AH5" s="238" t="s">
        <v>1164</v>
      </c>
    </row>
    <row r="6" spans="1:35" ht="2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131"/>
      <c r="Q6" s="43"/>
      <c r="R6" s="43"/>
      <c r="S6" s="126" t="s">
        <v>305</v>
      </c>
      <c r="T6" s="50">
        <v>100</v>
      </c>
      <c r="U6" s="125"/>
      <c r="V6" s="125"/>
      <c r="W6" s="125"/>
      <c r="X6" s="493" t="s">
        <v>306</v>
      </c>
      <c r="Y6" s="494"/>
      <c r="Z6" s="177">
        <f>'PROYECCION PPTO 2024'!X5</f>
        <v>4612500</v>
      </c>
      <c r="AA6" s="177"/>
      <c r="AB6" s="176">
        <f t="shared" ref="AB6:AB12" si="0">Z6+AA6</f>
        <v>4612500</v>
      </c>
      <c r="AD6" s="239" t="s">
        <v>298</v>
      </c>
      <c r="AE6" s="240">
        <f>AB8</f>
        <v>0</v>
      </c>
      <c r="AF6" s="240">
        <f>AB9</f>
        <v>0</v>
      </c>
      <c r="AG6" s="240">
        <f>+AA11</f>
        <v>0</v>
      </c>
      <c r="AH6" s="241">
        <f>SUM(AE6:AG6)</f>
        <v>0</v>
      </c>
    </row>
    <row r="7" spans="1:35" ht="2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131"/>
      <c r="Q7" s="43"/>
      <c r="R7" s="43"/>
      <c r="S7" s="126" t="s">
        <v>1165</v>
      </c>
      <c r="T7" s="50">
        <v>230</v>
      </c>
      <c r="U7" s="125"/>
      <c r="V7" s="125"/>
      <c r="W7" s="125"/>
      <c r="X7" s="493" t="s">
        <v>311</v>
      </c>
      <c r="Y7" s="494"/>
      <c r="Z7" s="177">
        <f>'PROYECCION PPTO 2024'!X8</f>
        <v>41474398</v>
      </c>
      <c r="AA7" s="177"/>
      <c r="AB7" s="176">
        <f t="shared" si="0"/>
        <v>41474398</v>
      </c>
      <c r="AD7" s="239" t="s">
        <v>1166</v>
      </c>
      <c r="AE7" s="240">
        <f>SUMIF(P15:P489,100,AA15:AA489)</f>
        <v>0</v>
      </c>
      <c r="AF7" s="240">
        <f ca="1">SUMIF(P15:P499,230,AA15:AA489)</f>
        <v>0</v>
      </c>
      <c r="AG7" s="240">
        <f>SUMIF($B$33:$B$245,580,$F$33:$F$245)</f>
        <v>0</v>
      </c>
      <c r="AH7" s="241">
        <f ca="1">SUM(AE7:AG7)</f>
        <v>0</v>
      </c>
    </row>
    <row r="8" spans="1:35" ht="5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131"/>
      <c r="Q8" s="43"/>
      <c r="R8" s="43"/>
      <c r="S8" s="127" t="s">
        <v>1167</v>
      </c>
      <c r="T8" s="45">
        <v>100</v>
      </c>
      <c r="U8" s="128"/>
      <c r="V8" s="128"/>
      <c r="W8" s="128"/>
      <c r="X8" s="499" t="s">
        <v>1168</v>
      </c>
      <c r="Y8" s="500"/>
      <c r="Z8" s="178"/>
      <c r="AA8" s="273"/>
      <c r="AB8" s="251">
        <f t="shared" si="0"/>
        <v>0</v>
      </c>
      <c r="AD8" s="242" t="s">
        <v>1169</v>
      </c>
      <c r="AE8" s="243">
        <f>+AE6-AE7</f>
        <v>0</v>
      </c>
      <c r="AF8" s="243">
        <f ca="1">+AF6-AF7</f>
        <v>0</v>
      </c>
      <c r="AG8" s="243">
        <f>+AG6-AG7</f>
        <v>0</v>
      </c>
      <c r="AH8" s="241">
        <f ca="1">SUM(AE8:AG8)</f>
        <v>0</v>
      </c>
    </row>
    <row r="9" spans="1:35" ht="36.6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131"/>
      <c r="Q9" s="43"/>
      <c r="R9" s="43"/>
      <c r="S9" s="129" t="s">
        <v>1170</v>
      </c>
      <c r="T9" s="46">
        <v>230</v>
      </c>
      <c r="U9" s="130"/>
      <c r="V9" s="130"/>
      <c r="W9" s="130"/>
      <c r="X9" s="501" t="s">
        <v>1171</v>
      </c>
      <c r="Y9" s="502"/>
      <c r="Z9" s="179"/>
      <c r="AA9" s="274"/>
      <c r="AB9" s="251">
        <f t="shared" si="0"/>
        <v>0</v>
      </c>
    </row>
    <row r="10" spans="1:35" ht="31.9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131"/>
      <c r="Q10" s="43"/>
      <c r="R10" s="43"/>
      <c r="S10" s="133" t="s">
        <v>1172</v>
      </c>
      <c r="T10" s="134">
        <v>580</v>
      </c>
      <c r="U10" s="135"/>
      <c r="V10" s="135"/>
      <c r="W10" s="135"/>
      <c r="X10" s="503"/>
      <c r="Y10" s="504"/>
      <c r="Z10" s="180"/>
      <c r="AA10" s="180"/>
      <c r="AB10" s="176">
        <f t="shared" si="0"/>
        <v>0</v>
      </c>
      <c r="AE10" s="254">
        <f>+AB4-AD63</f>
        <v>46352898</v>
      </c>
    </row>
    <row r="11" spans="1:35" ht="3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131"/>
      <c r="Q11" s="43"/>
      <c r="R11" s="43"/>
      <c r="S11" s="126" t="s">
        <v>1173</v>
      </c>
      <c r="T11" s="50">
        <v>100</v>
      </c>
      <c r="U11" s="125"/>
      <c r="V11" s="125"/>
      <c r="W11" s="125"/>
      <c r="X11" s="493" t="s">
        <v>308</v>
      </c>
      <c r="Y11" s="494"/>
      <c r="Z11" s="177"/>
      <c r="AA11" s="177"/>
      <c r="AB11" s="176">
        <f t="shared" si="0"/>
        <v>0</v>
      </c>
      <c r="AD11" s="254"/>
    </row>
    <row r="12" spans="1:35" ht="2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131"/>
      <c r="Q12" s="43"/>
      <c r="R12" s="43"/>
      <c r="S12" s="126" t="s">
        <v>1174</v>
      </c>
      <c r="T12" s="50">
        <v>230</v>
      </c>
      <c r="U12" s="125"/>
      <c r="V12" s="125"/>
      <c r="W12" s="125"/>
      <c r="X12" s="493" t="s">
        <v>314</v>
      </c>
      <c r="Y12" s="494"/>
      <c r="Z12" s="177">
        <f>'PROYECCION PPTO 2024'!X9</f>
        <v>16000</v>
      </c>
      <c r="AA12" s="177"/>
      <c r="AB12" s="176">
        <f t="shared" si="0"/>
        <v>16000</v>
      </c>
    </row>
    <row r="13" spans="1:35" ht="17.25" customHeight="1">
      <c r="A13" s="3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Z13" s="20"/>
      <c r="AA13" s="20"/>
      <c r="AB13" s="20"/>
    </row>
    <row r="14" spans="1:35" ht="135">
      <c r="A14" s="23" t="s">
        <v>258</v>
      </c>
      <c r="B14" s="23" t="s">
        <v>259</v>
      </c>
      <c r="C14" s="23" t="s">
        <v>260</v>
      </c>
      <c r="D14" s="23" t="s">
        <v>261</v>
      </c>
      <c r="E14" s="23" t="s">
        <v>262</v>
      </c>
      <c r="F14" s="23" t="s">
        <v>263</v>
      </c>
      <c r="G14" s="23" t="s">
        <v>264</v>
      </c>
      <c r="H14" s="23" t="s">
        <v>265</v>
      </c>
      <c r="I14" s="23" t="s">
        <v>266</v>
      </c>
      <c r="J14" s="23" t="s">
        <v>267</v>
      </c>
      <c r="K14" s="23" t="s">
        <v>317</v>
      </c>
      <c r="L14" s="23" t="s">
        <v>269</v>
      </c>
      <c r="M14" s="23" t="s">
        <v>318</v>
      </c>
      <c r="N14" s="23" t="s">
        <v>271</v>
      </c>
      <c r="O14" s="33" t="s">
        <v>272</v>
      </c>
      <c r="P14" s="23" t="s">
        <v>273</v>
      </c>
      <c r="Q14" s="23" t="s">
        <v>274</v>
      </c>
      <c r="R14" s="23" t="s">
        <v>275</v>
      </c>
      <c r="S14" s="23" t="s">
        <v>319</v>
      </c>
      <c r="T14" s="24" t="s">
        <v>62</v>
      </c>
      <c r="U14" s="4" t="s">
        <v>320</v>
      </c>
      <c r="V14" s="4" t="s">
        <v>321</v>
      </c>
      <c r="W14" s="19" t="s">
        <v>322</v>
      </c>
      <c r="X14" s="4" t="s">
        <v>63</v>
      </c>
      <c r="Y14" s="19" t="s">
        <v>323</v>
      </c>
      <c r="Z14" s="132" t="s">
        <v>1157</v>
      </c>
      <c r="AA14" s="132" t="s">
        <v>1158</v>
      </c>
      <c r="AB14" s="132" t="s">
        <v>1159</v>
      </c>
    </row>
    <row r="15" spans="1:35" ht="53.45" customHeight="1">
      <c r="A15" s="31"/>
      <c r="B15" s="31"/>
      <c r="C15" s="31"/>
      <c r="D15" s="30"/>
      <c r="E15" s="30"/>
      <c r="F15" s="30"/>
      <c r="G15" s="30"/>
      <c r="H15" s="30"/>
      <c r="I15" s="30"/>
      <c r="J15" s="30"/>
      <c r="K15" s="30"/>
      <c r="L15" s="31"/>
      <c r="M15" s="30"/>
      <c r="N15" s="31"/>
      <c r="O15" s="30"/>
      <c r="P15" s="104">
        <v>230</v>
      </c>
      <c r="Q15" s="31"/>
      <c r="R15" s="30"/>
      <c r="S15" s="105" t="s">
        <v>327</v>
      </c>
      <c r="T15" s="106" t="s">
        <v>328</v>
      </c>
      <c r="U15" s="20"/>
      <c r="V15" s="20"/>
      <c r="W15" s="20"/>
      <c r="X15" s="103" t="s">
        <v>745</v>
      </c>
      <c r="Y15" s="103">
        <f t="shared" ref="Y15:Y78" si="1">LEN(X15)</f>
        <v>45</v>
      </c>
      <c r="Z15" s="217"/>
      <c r="AA15" s="263"/>
      <c r="AB15" s="244">
        <f>+Z15+AA15</f>
        <v>0</v>
      </c>
    </row>
    <row r="16" spans="1:35" ht="60" customHeight="1">
      <c r="A16" s="31"/>
      <c r="B16" s="31"/>
      <c r="C16" s="31"/>
      <c r="D16" s="30"/>
      <c r="E16" s="30"/>
      <c r="F16" s="30"/>
      <c r="G16" s="30"/>
      <c r="H16" s="30"/>
      <c r="I16" s="30"/>
      <c r="J16" s="30"/>
      <c r="K16" s="30"/>
      <c r="L16" s="31"/>
      <c r="M16" s="30"/>
      <c r="N16" s="31"/>
      <c r="O16" s="30"/>
      <c r="P16" s="81">
        <v>100</v>
      </c>
      <c r="Q16" s="31"/>
      <c r="R16" s="30"/>
      <c r="S16" s="82" t="s">
        <v>327</v>
      </c>
      <c r="T16" s="83" t="s">
        <v>328</v>
      </c>
      <c r="U16" s="20"/>
      <c r="V16" s="20"/>
      <c r="W16" s="20"/>
      <c r="X16" s="80" t="s">
        <v>746</v>
      </c>
      <c r="Y16" s="80">
        <f t="shared" si="1"/>
        <v>45</v>
      </c>
      <c r="Z16" s="218"/>
      <c r="AA16" s="264"/>
      <c r="AB16" s="245">
        <f t="shared" ref="AB16:AB79" si="2">+Z16+AA16</f>
        <v>0</v>
      </c>
    </row>
    <row r="17" spans="1:28" ht="78.599999999999994" customHeight="1">
      <c r="A17" s="31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30"/>
      <c r="P17" s="104">
        <v>230</v>
      </c>
      <c r="Q17" s="31"/>
      <c r="R17" s="30"/>
      <c r="S17" s="107" t="s">
        <v>330</v>
      </c>
      <c r="T17" s="108" t="s">
        <v>331</v>
      </c>
      <c r="U17" s="20"/>
      <c r="V17" s="20"/>
      <c r="W17" s="20"/>
      <c r="X17" s="103" t="s">
        <v>747</v>
      </c>
      <c r="Y17" s="103">
        <f t="shared" si="1"/>
        <v>45</v>
      </c>
      <c r="Z17" s="217"/>
      <c r="AA17" s="263"/>
      <c r="AB17" s="244">
        <f t="shared" si="2"/>
        <v>0</v>
      </c>
    </row>
    <row r="18" spans="1:28" ht="76.900000000000006" customHeight="1">
      <c r="A18" s="31"/>
      <c r="B18" s="31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30"/>
      <c r="P18" s="81">
        <v>100</v>
      </c>
      <c r="Q18" s="31"/>
      <c r="R18" s="30"/>
      <c r="S18" s="84" t="s">
        <v>330</v>
      </c>
      <c r="T18" s="85" t="s">
        <v>331</v>
      </c>
      <c r="U18" s="20"/>
      <c r="V18" s="20"/>
      <c r="W18" s="20"/>
      <c r="X18" s="80" t="s">
        <v>748</v>
      </c>
      <c r="Y18" s="80">
        <f t="shared" si="1"/>
        <v>45</v>
      </c>
      <c r="Z18" s="218"/>
      <c r="AA18" s="264"/>
      <c r="AB18" s="245">
        <f t="shared" si="2"/>
        <v>0</v>
      </c>
    </row>
    <row r="19" spans="1:28" ht="62.45" customHeight="1">
      <c r="A19" s="31"/>
      <c r="B19" s="31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31"/>
      <c r="N19" s="30"/>
      <c r="O19" s="30"/>
      <c r="P19" s="104">
        <v>230</v>
      </c>
      <c r="Q19" s="31"/>
      <c r="R19" s="30"/>
      <c r="S19" s="109" t="s">
        <v>332</v>
      </c>
      <c r="T19" s="110" t="s">
        <v>333</v>
      </c>
      <c r="U19" s="20"/>
      <c r="V19" s="20"/>
      <c r="W19" s="20"/>
      <c r="X19" s="103" t="s">
        <v>749</v>
      </c>
      <c r="Y19" s="103">
        <f t="shared" si="1"/>
        <v>45</v>
      </c>
      <c r="Z19" s="217"/>
      <c r="AA19" s="263"/>
      <c r="AB19" s="244">
        <f t="shared" si="2"/>
        <v>0</v>
      </c>
    </row>
    <row r="20" spans="1:28" ht="30">
      <c r="A20" s="31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31"/>
      <c r="N20" s="30"/>
      <c r="O20" s="30"/>
      <c r="P20" s="81">
        <v>100</v>
      </c>
      <c r="Q20" s="31"/>
      <c r="R20" s="30"/>
      <c r="S20" s="86" t="s">
        <v>332</v>
      </c>
      <c r="T20" s="87" t="s">
        <v>333</v>
      </c>
      <c r="U20" s="20"/>
      <c r="V20" s="20"/>
      <c r="W20" s="20"/>
      <c r="X20" s="80" t="s">
        <v>750</v>
      </c>
      <c r="Y20" s="80">
        <f t="shared" si="1"/>
        <v>45</v>
      </c>
      <c r="Z20" s="218"/>
      <c r="AA20" s="264"/>
      <c r="AB20" s="245">
        <f t="shared" si="2"/>
        <v>0</v>
      </c>
    </row>
    <row r="21" spans="1:28" ht="30">
      <c r="A21" s="31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1"/>
      <c r="N21" s="30"/>
      <c r="O21" s="30"/>
      <c r="P21" s="104">
        <v>230</v>
      </c>
      <c r="Q21" s="31"/>
      <c r="R21" s="30"/>
      <c r="S21" s="105" t="s">
        <v>335</v>
      </c>
      <c r="T21" s="106" t="s">
        <v>336</v>
      </c>
      <c r="U21" s="20"/>
      <c r="V21" s="20"/>
      <c r="W21" s="20"/>
      <c r="X21" s="103" t="s">
        <v>751</v>
      </c>
      <c r="Y21" s="103">
        <f t="shared" si="1"/>
        <v>45</v>
      </c>
      <c r="Z21" s="217"/>
      <c r="AA21" s="263"/>
      <c r="AB21" s="244">
        <f t="shared" si="2"/>
        <v>0</v>
      </c>
    </row>
    <row r="22" spans="1:28" ht="30">
      <c r="A22" s="31"/>
      <c r="B22" s="31"/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0"/>
      <c r="O22" s="30"/>
      <c r="P22" s="81">
        <v>100</v>
      </c>
      <c r="Q22" s="31"/>
      <c r="R22" s="30"/>
      <c r="S22" s="82" t="s">
        <v>335</v>
      </c>
      <c r="T22" s="83" t="s">
        <v>336</v>
      </c>
      <c r="U22" s="20"/>
      <c r="V22" s="20"/>
      <c r="W22" s="20"/>
      <c r="X22" s="80" t="s">
        <v>752</v>
      </c>
      <c r="Y22" s="80">
        <f t="shared" si="1"/>
        <v>45</v>
      </c>
      <c r="Z22" s="218"/>
      <c r="AA22" s="264"/>
      <c r="AB22" s="245">
        <f t="shared" si="2"/>
        <v>0</v>
      </c>
    </row>
    <row r="23" spans="1:28" ht="30">
      <c r="A23" s="31"/>
      <c r="B23" s="30"/>
      <c r="C23" s="30"/>
      <c r="D23" s="30"/>
      <c r="E23" s="31"/>
      <c r="F23" s="30"/>
      <c r="G23" s="30"/>
      <c r="H23" s="30"/>
      <c r="I23" s="31"/>
      <c r="J23" s="30"/>
      <c r="K23" s="30"/>
      <c r="L23" s="30"/>
      <c r="M23" s="31"/>
      <c r="N23" s="30"/>
      <c r="O23" s="30"/>
      <c r="P23" s="104">
        <v>230</v>
      </c>
      <c r="Q23" s="31"/>
      <c r="R23" s="30"/>
      <c r="S23" s="109" t="s">
        <v>65</v>
      </c>
      <c r="T23" s="110" t="s">
        <v>66</v>
      </c>
      <c r="U23" s="20"/>
      <c r="V23" s="20"/>
      <c r="W23" s="20"/>
      <c r="X23" s="103" t="s">
        <v>753</v>
      </c>
      <c r="Y23" s="103">
        <f t="shared" si="1"/>
        <v>45</v>
      </c>
      <c r="Z23" s="217"/>
      <c r="AA23" s="263"/>
      <c r="AB23" s="244">
        <f t="shared" si="2"/>
        <v>0</v>
      </c>
    </row>
    <row r="24" spans="1:28" ht="30">
      <c r="A24" s="31"/>
      <c r="B24" s="30"/>
      <c r="C24" s="30"/>
      <c r="D24" s="30"/>
      <c r="E24" s="31"/>
      <c r="F24" s="30"/>
      <c r="G24" s="30"/>
      <c r="H24" s="30"/>
      <c r="I24" s="31"/>
      <c r="J24" s="30"/>
      <c r="K24" s="30"/>
      <c r="L24" s="30"/>
      <c r="M24" s="31"/>
      <c r="N24" s="30"/>
      <c r="O24" s="30"/>
      <c r="P24" s="81">
        <v>100</v>
      </c>
      <c r="Q24" s="31"/>
      <c r="R24" s="30"/>
      <c r="S24" s="86" t="s">
        <v>65</v>
      </c>
      <c r="T24" s="87" t="s">
        <v>66</v>
      </c>
      <c r="U24" s="20"/>
      <c r="V24" s="20"/>
      <c r="W24" s="20"/>
      <c r="X24" s="80" t="s">
        <v>67</v>
      </c>
      <c r="Y24" s="80">
        <f t="shared" si="1"/>
        <v>45</v>
      </c>
      <c r="Z24" s="218"/>
      <c r="AA24" s="264"/>
      <c r="AB24" s="245">
        <f t="shared" si="2"/>
        <v>0</v>
      </c>
    </row>
    <row r="25" spans="1:28" ht="45">
      <c r="A25" s="31"/>
      <c r="B25" s="30"/>
      <c r="C25" s="30"/>
      <c r="D25" s="30"/>
      <c r="E25" s="31"/>
      <c r="F25" s="30"/>
      <c r="G25" s="30"/>
      <c r="H25" s="30"/>
      <c r="I25" s="31"/>
      <c r="J25" s="30"/>
      <c r="K25" s="30"/>
      <c r="L25" s="30"/>
      <c r="M25" s="31"/>
      <c r="N25" s="30"/>
      <c r="O25" s="30"/>
      <c r="P25" s="104">
        <v>230</v>
      </c>
      <c r="Q25" s="31"/>
      <c r="R25" s="30"/>
      <c r="S25" s="111" t="s">
        <v>68</v>
      </c>
      <c r="T25" s="112" t="s">
        <v>69</v>
      </c>
      <c r="U25" s="20"/>
      <c r="V25" s="20"/>
      <c r="W25" s="20"/>
      <c r="X25" s="103" t="s">
        <v>754</v>
      </c>
      <c r="Y25" s="103">
        <f t="shared" si="1"/>
        <v>45</v>
      </c>
      <c r="Z25" s="217"/>
      <c r="AA25" s="263"/>
      <c r="AB25" s="244">
        <f t="shared" si="2"/>
        <v>0</v>
      </c>
    </row>
    <row r="26" spans="1:28" ht="45">
      <c r="A26" s="31"/>
      <c r="B26" s="30"/>
      <c r="C26" s="30"/>
      <c r="D26" s="30"/>
      <c r="E26" s="31"/>
      <c r="F26" s="30"/>
      <c r="G26" s="30"/>
      <c r="H26" s="30"/>
      <c r="I26" s="31"/>
      <c r="J26" s="30"/>
      <c r="K26" s="30"/>
      <c r="L26" s="30"/>
      <c r="M26" s="31"/>
      <c r="N26" s="30"/>
      <c r="O26" s="30"/>
      <c r="P26" s="81">
        <v>100</v>
      </c>
      <c r="Q26" s="31"/>
      <c r="R26" s="30"/>
      <c r="S26" s="88" t="s">
        <v>68</v>
      </c>
      <c r="T26" s="89" t="s">
        <v>69</v>
      </c>
      <c r="U26" s="20"/>
      <c r="V26" s="20"/>
      <c r="W26" s="20"/>
      <c r="X26" s="80" t="s">
        <v>70</v>
      </c>
      <c r="Y26" s="80">
        <f t="shared" si="1"/>
        <v>45</v>
      </c>
      <c r="Z26" s="218"/>
      <c r="AA26" s="264"/>
      <c r="AB26" s="245">
        <f t="shared" si="2"/>
        <v>0</v>
      </c>
    </row>
    <row r="27" spans="1:28" ht="45">
      <c r="A27" s="31"/>
      <c r="B27" s="30"/>
      <c r="C27" s="30"/>
      <c r="D27" s="30"/>
      <c r="E27" s="30"/>
      <c r="F27" s="30"/>
      <c r="G27" s="30"/>
      <c r="H27" s="30"/>
      <c r="I27" s="31"/>
      <c r="J27" s="30"/>
      <c r="K27" s="30"/>
      <c r="L27" s="37"/>
      <c r="M27" s="31"/>
      <c r="N27" s="30"/>
      <c r="O27" s="30"/>
      <c r="P27" s="104">
        <v>230</v>
      </c>
      <c r="Q27" s="31"/>
      <c r="R27" s="30"/>
      <c r="S27" s="109" t="s">
        <v>342</v>
      </c>
      <c r="T27" s="110" t="s">
        <v>343</v>
      </c>
      <c r="U27" s="20"/>
      <c r="V27" s="20"/>
      <c r="W27" s="20"/>
      <c r="X27" s="103" t="s">
        <v>755</v>
      </c>
      <c r="Y27" s="103">
        <f t="shared" si="1"/>
        <v>45</v>
      </c>
      <c r="Z27" s="217"/>
      <c r="AA27" s="263"/>
      <c r="AB27" s="244">
        <f t="shared" si="2"/>
        <v>0</v>
      </c>
    </row>
    <row r="28" spans="1:28" ht="45">
      <c r="A28" s="3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7"/>
      <c r="M28" s="30"/>
      <c r="N28" s="30"/>
      <c r="O28" s="30"/>
      <c r="P28" s="104" t="s">
        <v>346</v>
      </c>
      <c r="Q28" s="30"/>
      <c r="R28" s="30"/>
      <c r="S28" s="109" t="s">
        <v>348</v>
      </c>
      <c r="T28" s="110" t="s">
        <v>349</v>
      </c>
      <c r="U28" s="20"/>
      <c r="V28" s="20"/>
      <c r="W28" s="20"/>
      <c r="X28" s="103" t="s">
        <v>756</v>
      </c>
      <c r="Y28" s="103">
        <f t="shared" si="1"/>
        <v>45</v>
      </c>
      <c r="Z28" s="217"/>
      <c r="AA28" s="263"/>
      <c r="AB28" s="244">
        <f t="shared" si="2"/>
        <v>0</v>
      </c>
    </row>
    <row r="29" spans="1:28" ht="45">
      <c r="A29" s="31"/>
      <c r="B29" s="30"/>
      <c r="C29" s="30"/>
      <c r="D29" s="30"/>
      <c r="E29" s="30"/>
      <c r="F29" s="30"/>
      <c r="G29" s="30"/>
      <c r="H29" s="30"/>
      <c r="I29" s="31"/>
      <c r="J29" s="30"/>
      <c r="K29" s="30"/>
      <c r="L29" s="37"/>
      <c r="M29" s="31"/>
      <c r="N29" s="30"/>
      <c r="O29" s="30"/>
      <c r="P29" s="81">
        <v>100</v>
      </c>
      <c r="Q29" s="31"/>
      <c r="R29" s="30"/>
      <c r="S29" s="86" t="s">
        <v>342</v>
      </c>
      <c r="T29" s="87" t="s">
        <v>343</v>
      </c>
      <c r="U29" s="20"/>
      <c r="V29" s="20"/>
      <c r="W29" s="20"/>
      <c r="X29" s="80" t="s">
        <v>757</v>
      </c>
      <c r="Y29" s="80">
        <f t="shared" si="1"/>
        <v>45</v>
      </c>
      <c r="Z29" s="218"/>
      <c r="AA29" s="264"/>
      <c r="AB29" s="245">
        <f t="shared" si="2"/>
        <v>0</v>
      </c>
    </row>
    <row r="30" spans="1:28" ht="49.15" customHeight="1">
      <c r="A30" s="3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7"/>
      <c r="M30" s="30"/>
      <c r="N30" s="30"/>
      <c r="O30" s="30"/>
      <c r="P30" s="81">
        <v>100</v>
      </c>
      <c r="Q30" s="30"/>
      <c r="R30" s="30"/>
      <c r="S30" s="86" t="s">
        <v>350</v>
      </c>
      <c r="T30" s="87" t="s">
        <v>349</v>
      </c>
      <c r="U30" s="20"/>
      <c r="V30" s="20"/>
      <c r="W30" s="20"/>
      <c r="X30" s="80" t="s">
        <v>758</v>
      </c>
      <c r="Y30" s="80">
        <f t="shared" si="1"/>
        <v>45</v>
      </c>
      <c r="Z30" s="218"/>
      <c r="AA30" s="264"/>
      <c r="AB30" s="245">
        <f t="shared" si="2"/>
        <v>0</v>
      </c>
    </row>
    <row r="31" spans="1:28" ht="49.15" customHeight="1">
      <c r="A31" s="31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7"/>
      <c r="M31" s="30"/>
      <c r="N31" s="30"/>
      <c r="O31" s="30"/>
      <c r="P31" s="104" t="s">
        <v>346</v>
      </c>
      <c r="Q31" s="30"/>
      <c r="R31" s="30"/>
      <c r="S31" s="109" t="s">
        <v>1175</v>
      </c>
      <c r="T31" s="110" t="s">
        <v>352</v>
      </c>
      <c r="U31" s="20"/>
      <c r="V31" s="20"/>
      <c r="W31" s="20"/>
      <c r="X31" s="103" t="s">
        <v>759</v>
      </c>
      <c r="Y31" s="103">
        <f t="shared" si="1"/>
        <v>45</v>
      </c>
      <c r="Z31" s="217"/>
      <c r="AA31" s="263"/>
      <c r="AB31" s="244">
        <f t="shared" si="2"/>
        <v>0</v>
      </c>
    </row>
    <row r="32" spans="1:28" ht="49.15" customHeight="1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7"/>
      <c r="M32" s="30"/>
      <c r="N32" s="30"/>
      <c r="O32" s="30"/>
      <c r="P32" s="81">
        <v>100</v>
      </c>
      <c r="Q32" s="30"/>
      <c r="R32" s="30"/>
      <c r="S32" s="86" t="s">
        <v>351</v>
      </c>
      <c r="T32" s="87" t="s">
        <v>352</v>
      </c>
      <c r="U32" s="20"/>
      <c r="V32" s="20"/>
      <c r="W32" s="20"/>
      <c r="X32" s="80" t="s">
        <v>760</v>
      </c>
      <c r="Y32" s="80">
        <f t="shared" si="1"/>
        <v>45</v>
      </c>
      <c r="Z32" s="218"/>
      <c r="AA32" s="264"/>
      <c r="AB32" s="245">
        <f t="shared" si="2"/>
        <v>0</v>
      </c>
    </row>
    <row r="33" spans="1:32" ht="45">
      <c r="A33" s="31"/>
      <c r="B33" s="30"/>
      <c r="C33" s="30"/>
      <c r="D33" s="30"/>
      <c r="E33" s="31"/>
      <c r="F33" s="30"/>
      <c r="G33" s="30"/>
      <c r="H33" s="30"/>
      <c r="I33" s="31"/>
      <c r="J33" s="30"/>
      <c r="K33" s="30"/>
      <c r="L33" s="30"/>
      <c r="M33" s="31"/>
      <c r="N33" s="30"/>
      <c r="O33" s="30"/>
      <c r="P33" s="104">
        <v>230</v>
      </c>
      <c r="Q33" s="31"/>
      <c r="R33" s="30"/>
      <c r="S33" s="111" t="s">
        <v>353</v>
      </c>
      <c r="T33" s="112" t="s">
        <v>354</v>
      </c>
      <c r="U33" s="20"/>
      <c r="V33" s="20"/>
      <c r="W33" s="20"/>
      <c r="X33" s="103" t="s">
        <v>761</v>
      </c>
      <c r="Y33" s="103">
        <f t="shared" si="1"/>
        <v>45</v>
      </c>
      <c r="Z33" s="217"/>
      <c r="AA33" s="263"/>
      <c r="AB33" s="244">
        <f t="shared" si="2"/>
        <v>0</v>
      </c>
      <c r="AD33" s="270"/>
      <c r="AE33" s="254"/>
      <c r="AF33" s="253"/>
    </row>
    <row r="34" spans="1:32" ht="45">
      <c r="A34" s="31"/>
      <c r="B34" s="30"/>
      <c r="C34" s="30"/>
      <c r="D34" s="30"/>
      <c r="E34" s="31"/>
      <c r="F34" s="30"/>
      <c r="G34" s="30"/>
      <c r="H34" s="30"/>
      <c r="I34" s="31"/>
      <c r="J34" s="30"/>
      <c r="K34" s="30"/>
      <c r="L34" s="30"/>
      <c r="M34" s="31"/>
      <c r="N34" s="30"/>
      <c r="O34" s="30"/>
      <c r="P34" s="81">
        <v>100</v>
      </c>
      <c r="Q34" s="31"/>
      <c r="R34" s="30"/>
      <c r="S34" s="88" t="s">
        <v>355</v>
      </c>
      <c r="T34" s="89" t="s">
        <v>354</v>
      </c>
      <c r="U34" s="20"/>
      <c r="V34" s="20"/>
      <c r="W34" s="20"/>
      <c r="X34" s="80" t="s">
        <v>762</v>
      </c>
      <c r="Y34" s="80">
        <f t="shared" si="1"/>
        <v>45</v>
      </c>
      <c r="Z34" s="218"/>
      <c r="AA34" s="264"/>
      <c r="AB34" s="245">
        <f t="shared" si="2"/>
        <v>0</v>
      </c>
    </row>
    <row r="35" spans="1:32" ht="75" customHeight="1">
      <c r="A35" s="31"/>
      <c r="B35" s="30"/>
      <c r="C35" s="30"/>
      <c r="D35" s="30"/>
      <c r="E35" s="30"/>
      <c r="F35" s="30"/>
      <c r="G35" s="30"/>
      <c r="H35" s="30"/>
      <c r="I35" s="31"/>
      <c r="J35" s="30"/>
      <c r="K35" s="30"/>
      <c r="L35" s="37"/>
      <c r="M35" s="30"/>
      <c r="N35" s="30"/>
      <c r="O35" s="30"/>
      <c r="P35" s="104">
        <v>230</v>
      </c>
      <c r="Q35" s="31"/>
      <c r="R35" s="30"/>
      <c r="S35" s="109" t="s">
        <v>357</v>
      </c>
      <c r="T35" s="110" t="s">
        <v>358</v>
      </c>
      <c r="U35" s="20"/>
      <c r="V35" s="20"/>
      <c r="W35" s="20"/>
      <c r="X35" s="103" t="s">
        <v>763</v>
      </c>
      <c r="Y35" s="103">
        <f t="shared" si="1"/>
        <v>45</v>
      </c>
      <c r="Z35" s="217"/>
      <c r="AA35" s="263"/>
      <c r="AB35" s="244">
        <f t="shared" si="2"/>
        <v>0</v>
      </c>
      <c r="AE35" s="256"/>
      <c r="AF35" s="254"/>
    </row>
    <row r="36" spans="1:32" ht="45">
      <c r="A36" s="31"/>
      <c r="B36" s="30"/>
      <c r="C36" s="30"/>
      <c r="D36" s="30"/>
      <c r="E36" s="30"/>
      <c r="F36" s="30"/>
      <c r="G36" s="30"/>
      <c r="H36" s="30"/>
      <c r="I36" s="31"/>
      <c r="J36" s="30"/>
      <c r="K36" s="30"/>
      <c r="L36" s="37"/>
      <c r="M36" s="30"/>
      <c r="N36" s="30"/>
      <c r="O36" s="30"/>
      <c r="P36" s="81">
        <v>100</v>
      </c>
      <c r="Q36" s="31"/>
      <c r="R36" s="30"/>
      <c r="S36" s="86" t="s">
        <v>357</v>
      </c>
      <c r="T36" s="87" t="s">
        <v>358</v>
      </c>
      <c r="U36" s="20"/>
      <c r="V36" s="20"/>
      <c r="W36" s="20"/>
      <c r="X36" s="80" t="s">
        <v>764</v>
      </c>
      <c r="Y36" s="80">
        <f t="shared" si="1"/>
        <v>45</v>
      </c>
      <c r="Z36" s="218"/>
      <c r="AA36" s="264"/>
      <c r="AB36" s="245">
        <f t="shared" si="2"/>
        <v>0</v>
      </c>
    </row>
    <row r="37" spans="1:32" ht="40.9" customHeight="1">
      <c r="A37" s="31"/>
      <c r="B37" s="30"/>
      <c r="C37" s="30"/>
      <c r="D37" s="30"/>
      <c r="E37" s="30"/>
      <c r="F37" s="30"/>
      <c r="G37" s="30"/>
      <c r="H37" s="30"/>
      <c r="I37" s="31"/>
      <c r="J37" s="30"/>
      <c r="K37" s="30"/>
      <c r="L37" s="37"/>
      <c r="M37" s="30"/>
      <c r="N37" s="30"/>
      <c r="O37" s="30"/>
      <c r="P37" s="104">
        <v>230</v>
      </c>
      <c r="Q37" s="31"/>
      <c r="R37" s="30"/>
      <c r="S37" s="109" t="s">
        <v>71</v>
      </c>
      <c r="T37" s="110" t="s">
        <v>359</v>
      </c>
      <c r="U37" s="20"/>
      <c r="V37" s="20"/>
      <c r="W37" s="20"/>
      <c r="X37" s="103" t="s">
        <v>73</v>
      </c>
      <c r="Y37" s="103">
        <f t="shared" si="1"/>
        <v>45</v>
      </c>
      <c r="Z37" s="217"/>
      <c r="AA37" s="263"/>
      <c r="AB37" s="244">
        <f t="shared" si="2"/>
        <v>0</v>
      </c>
    </row>
    <row r="38" spans="1:32" ht="42.6" customHeight="1">
      <c r="A38" s="31"/>
      <c r="B38" s="30"/>
      <c r="C38" s="30"/>
      <c r="D38" s="30"/>
      <c r="E38" s="30"/>
      <c r="F38" s="30"/>
      <c r="G38" s="30"/>
      <c r="H38" s="30"/>
      <c r="I38" s="31"/>
      <c r="J38" s="30"/>
      <c r="K38" s="30"/>
      <c r="L38" s="37"/>
      <c r="M38" s="30"/>
      <c r="N38" s="30"/>
      <c r="O38" s="30"/>
      <c r="P38" s="81">
        <v>100</v>
      </c>
      <c r="Q38" s="31"/>
      <c r="R38" s="30"/>
      <c r="S38" s="86" t="s">
        <v>71</v>
      </c>
      <c r="T38" s="87" t="s">
        <v>359</v>
      </c>
      <c r="U38" s="20"/>
      <c r="V38" s="20"/>
      <c r="W38" s="20"/>
      <c r="X38" s="80" t="s">
        <v>74</v>
      </c>
      <c r="Y38" s="80">
        <f t="shared" si="1"/>
        <v>45</v>
      </c>
      <c r="Z38" s="218"/>
      <c r="AA38" s="264"/>
      <c r="AB38" s="245">
        <f t="shared" si="2"/>
        <v>0</v>
      </c>
    </row>
    <row r="39" spans="1:32" ht="48" customHeight="1">
      <c r="A39" s="31"/>
      <c r="B39" s="30"/>
      <c r="C39" s="30"/>
      <c r="D39" s="30"/>
      <c r="E39" s="30"/>
      <c r="F39" s="30"/>
      <c r="G39" s="30"/>
      <c r="H39" s="30"/>
      <c r="I39" s="31"/>
      <c r="J39" s="30"/>
      <c r="K39" s="30"/>
      <c r="L39" s="37"/>
      <c r="M39" s="30"/>
      <c r="N39" s="30"/>
      <c r="O39" s="30"/>
      <c r="P39" s="104">
        <v>230</v>
      </c>
      <c r="Q39" s="31"/>
      <c r="R39" s="30"/>
      <c r="S39" s="109" t="s">
        <v>71</v>
      </c>
      <c r="T39" s="110" t="s">
        <v>72</v>
      </c>
      <c r="U39" s="20"/>
      <c r="V39" s="20"/>
      <c r="W39" s="20"/>
      <c r="X39" s="103" t="s">
        <v>73</v>
      </c>
      <c r="Y39" s="103">
        <f t="shared" si="1"/>
        <v>45</v>
      </c>
      <c r="Z39" s="217"/>
      <c r="AA39" s="263"/>
      <c r="AB39" s="244">
        <f t="shared" si="2"/>
        <v>0</v>
      </c>
    </row>
    <row r="40" spans="1:32" ht="31.5">
      <c r="A40" s="31"/>
      <c r="B40" s="30"/>
      <c r="C40" s="30"/>
      <c r="D40" s="30"/>
      <c r="E40" s="30"/>
      <c r="F40" s="30"/>
      <c r="G40" s="30"/>
      <c r="H40" s="30"/>
      <c r="I40" s="31"/>
      <c r="J40" s="30"/>
      <c r="K40" s="30"/>
      <c r="L40" s="37"/>
      <c r="M40" s="30"/>
      <c r="N40" s="30"/>
      <c r="O40" s="30"/>
      <c r="P40" s="81">
        <v>100</v>
      </c>
      <c r="Q40" s="31"/>
      <c r="R40" s="30"/>
      <c r="S40" s="86" t="s">
        <v>71</v>
      </c>
      <c r="T40" s="87" t="s">
        <v>72</v>
      </c>
      <c r="U40" s="20"/>
      <c r="V40" s="20"/>
      <c r="W40" s="20"/>
      <c r="X40" s="80" t="s">
        <v>74</v>
      </c>
      <c r="Y40" s="80">
        <f t="shared" si="1"/>
        <v>45</v>
      </c>
      <c r="Z40" s="218"/>
      <c r="AA40" s="264"/>
      <c r="AB40" s="245">
        <f t="shared" si="2"/>
        <v>0</v>
      </c>
    </row>
    <row r="41" spans="1:32" ht="30">
      <c r="A41" s="3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104">
        <v>230</v>
      </c>
      <c r="Q41" s="31"/>
      <c r="R41" s="30"/>
      <c r="S41" s="109" t="s">
        <v>361</v>
      </c>
      <c r="T41" s="110" t="s">
        <v>362</v>
      </c>
      <c r="U41" s="20"/>
      <c r="V41" s="20"/>
      <c r="W41" s="20"/>
      <c r="X41" s="103" t="s">
        <v>765</v>
      </c>
      <c r="Y41" s="103">
        <f t="shared" si="1"/>
        <v>45</v>
      </c>
      <c r="Z41" s="217"/>
      <c r="AA41" s="263"/>
      <c r="AB41" s="244">
        <f t="shared" si="2"/>
        <v>0</v>
      </c>
    </row>
    <row r="42" spans="1:32" ht="30">
      <c r="A42" s="3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81">
        <v>100</v>
      </c>
      <c r="Q42" s="31"/>
      <c r="R42" s="30"/>
      <c r="S42" s="86" t="s">
        <v>361</v>
      </c>
      <c r="T42" s="87" t="s">
        <v>362</v>
      </c>
      <c r="U42" s="20"/>
      <c r="V42" s="20"/>
      <c r="W42" s="20"/>
      <c r="X42" s="80" t="s">
        <v>766</v>
      </c>
      <c r="Y42" s="80">
        <f t="shared" si="1"/>
        <v>45</v>
      </c>
      <c r="Z42" s="218"/>
      <c r="AA42" s="264"/>
      <c r="AB42" s="245">
        <f t="shared" si="2"/>
        <v>0</v>
      </c>
    </row>
    <row r="43" spans="1:32">
      <c r="A43" s="31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104">
        <v>230</v>
      </c>
      <c r="Q43" s="31"/>
      <c r="R43" s="30"/>
      <c r="S43" s="111" t="s">
        <v>363</v>
      </c>
      <c r="T43" s="112" t="s">
        <v>364</v>
      </c>
      <c r="U43" s="20"/>
      <c r="V43" s="20"/>
      <c r="W43" s="20"/>
      <c r="X43" s="103" t="s">
        <v>767</v>
      </c>
      <c r="Y43" s="103">
        <f t="shared" si="1"/>
        <v>45</v>
      </c>
      <c r="Z43" s="217"/>
      <c r="AA43" s="263"/>
      <c r="AB43" s="244">
        <f t="shared" si="2"/>
        <v>0</v>
      </c>
    </row>
    <row r="44" spans="1:32">
      <c r="A44" s="31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81">
        <v>100</v>
      </c>
      <c r="Q44" s="31"/>
      <c r="R44" s="30"/>
      <c r="S44" s="88" t="s">
        <v>363</v>
      </c>
      <c r="T44" s="89" t="s">
        <v>364</v>
      </c>
      <c r="U44" s="20"/>
      <c r="V44" s="20"/>
      <c r="W44" s="20"/>
      <c r="X44" s="80" t="s">
        <v>768</v>
      </c>
      <c r="Y44" s="80">
        <f t="shared" si="1"/>
        <v>45</v>
      </c>
      <c r="Z44" s="218"/>
      <c r="AA44" s="264"/>
      <c r="AB44" s="245">
        <f t="shared" si="2"/>
        <v>0</v>
      </c>
    </row>
    <row r="45" spans="1:32" ht="30">
      <c r="A45" s="3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7"/>
      <c r="M45" s="30"/>
      <c r="N45" s="30"/>
      <c r="O45" s="30"/>
      <c r="P45" s="104">
        <v>230</v>
      </c>
      <c r="Q45" s="31"/>
      <c r="R45" s="30"/>
      <c r="S45" s="111" t="s">
        <v>365</v>
      </c>
      <c r="T45" s="112" t="s">
        <v>366</v>
      </c>
      <c r="U45" s="20"/>
      <c r="V45" s="20"/>
      <c r="W45" s="20"/>
      <c r="X45" s="103" t="s">
        <v>769</v>
      </c>
      <c r="Y45" s="103">
        <f t="shared" si="1"/>
        <v>45</v>
      </c>
      <c r="Z45" s="217"/>
      <c r="AA45" s="263"/>
      <c r="AB45" s="244">
        <f t="shared" si="2"/>
        <v>0</v>
      </c>
    </row>
    <row r="46" spans="1:32" ht="30">
      <c r="A46" s="3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7"/>
      <c r="M46" s="30"/>
      <c r="N46" s="30"/>
      <c r="O46" s="30"/>
      <c r="P46" s="81">
        <v>100</v>
      </c>
      <c r="Q46" s="31"/>
      <c r="R46" s="30"/>
      <c r="S46" s="88" t="s">
        <v>365</v>
      </c>
      <c r="T46" s="89" t="s">
        <v>366</v>
      </c>
      <c r="U46" s="20"/>
      <c r="V46" s="20"/>
      <c r="W46" s="20"/>
      <c r="X46" s="80" t="s">
        <v>770</v>
      </c>
      <c r="Y46" s="80">
        <f t="shared" si="1"/>
        <v>45</v>
      </c>
      <c r="Z46" s="218"/>
      <c r="AA46" s="264"/>
      <c r="AB46" s="245">
        <f t="shared" si="2"/>
        <v>0</v>
      </c>
    </row>
    <row r="47" spans="1:32" ht="30">
      <c r="A47" s="3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7"/>
      <c r="M47" s="30"/>
      <c r="N47" s="30"/>
      <c r="O47" s="30"/>
      <c r="P47" s="104">
        <v>230</v>
      </c>
      <c r="Q47" s="31"/>
      <c r="R47" s="30"/>
      <c r="S47" s="111" t="s">
        <v>367</v>
      </c>
      <c r="T47" s="112" t="s">
        <v>368</v>
      </c>
      <c r="U47" s="20"/>
      <c r="V47" s="20"/>
      <c r="W47" s="20"/>
      <c r="X47" s="103" t="s">
        <v>771</v>
      </c>
      <c r="Y47" s="103">
        <f t="shared" si="1"/>
        <v>45</v>
      </c>
      <c r="Z47" s="217"/>
      <c r="AA47" s="263"/>
      <c r="AB47" s="244">
        <f t="shared" si="2"/>
        <v>0</v>
      </c>
    </row>
    <row r="48" spans="1:32" ht="30">
      <c r="A48" s="3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7"/>
      <c r="M48" s="30"/>
      <c r="N48" s="30"/>
      <c r="O48" s="30"/>
      <c r="P48" s="81">
        <v>100</v>
      </c>
      <c r="Q48" s="31"/>
      <c r="R48" s="30"/>
      <c r="S48" s="88" t="s">
        <v>367</v>
      </c>
      <c r="T48" s="89" t="s">
        <v>368</v>
      </c>
      <c r="U48" s="20"/>
      <c r="V48" s="20"/>
      <c r="W48" s="20"/>
      <c r="X48" s="80" t="s">
        <v>772</v>
      </c>
      <c r="Y48" s="80">
        <f t="shared" si="1"/>
        <v>45</v>
      </c>
      <c r="Z48" s="218"/>
      <c r="AA48" s="264"/>
      <c r="AB48" s="245">
        <f t="shared" si="2"/>
        <v>0</v>
      </c>
    </row>
    <row r="49" spans="1:31" ht="30">
      <c r="A49" s="31"/>
      <c r="B49" s="30"/>
      <c r="C49" s="30"/>
      <c r="D49" s="30"/>
      <c r="E49" s="30"/>
      <c r="F49" s="30"/>
      <c r="G49" s="30"/>
      <c r="H49" s="30"/>
      <c r="I49" s="31"/>
      <c r="J49" s="30"/>
      <c r="K49" s="30"/>
      <c r="L49" s="30"/>
      <c r="M49" s="31"/>
      <c r="N49" s="30"/>
      <c r="O49" s="30"/>
      <c r="P49" s="104">
        <v>230</v>
      </c>
      <c r="Q49" s="31"/>
      <c r="R49" s="30"/>
      <c r="S49" s="114" t="s">
        <v>75</v>
      </c>
      <c r="T49" s="115" t="s">
        <v>76</v>
      </c>
      <c r="U49" s="20"/>
      <c r="V49" s="20"/>
      <c r="W49" s="20"/>
      <c r="X49" s="103" t="s">
        <v>77</v>
      </c>
      <c r="Y49" s="103">
        <f t="shared" si="1"/>
        <v>45</v>
      </c>
      <c r="Z49" s="217"/>
      <c r="AA49" s="263"/>
      <c r="AB49" s="244">
        <f t="shared" si="2"/>
        <v>0</v>
      </c>
    </row>
    <row r="50" spans="1:31" ht="30">
      <c r="A50" s="31"/>
      <c r="B50" s="30"/>
      <c r="C50" s="30"/>
      <c r="D50" s="30"/>
      <c r="E50" s="30"/>
      <c r="F50" s="30"/>
      <c r="G50" s="30"/>
      <c r="H50" s="30"/>
      <c r="I50" s="31"/>
      <c r="J50" s="30"/>
      <c r="K50" s="30"/>
      <c r="L50" s="30"/>
      <c r="M50" s="31"/>
      <c r="N50" s="30"/>
      <c r="O50" s="30"/>
      <c r="P50" s="81">
        <v>100</v>
      </c>
      <c r="Q50" s="31"/>
      <c r="R50" s="30"/>
      <c r="S50" s="91" t="s">
        <v>75</v>
      </c>
      <c r="T50" s="92" t="s">
        <v>76</v>
      </c>
      <c r="U50" s="20"/>
      <c r="V50" s="20"/>
      <c r="W50" s="20"/>
      <c r="X50" s="80" t="s">
        <v>773</v>
      </c>
      <c r="Y50" s="80">
        <f t="shared" si="1"/>
        <v>45</v>
      </c>
      <c r="Z50" s="218"/>
      <c r="AA50" s="264"/>
      <c r="AB50" s="245">
        <f t="shared" si="2"/>
        <v>0</v>
      </c>
    </row>
    <row r="51" spans="1:31" ht="30">
      <c r="A51" s="31"/>
      <c r="B51" s="30"/>
      <c r="C51" s="30"/>
      <c r="D51" s="30"/>
      <c r="E51" s="31"/>
      <c r="F51" s="30"/>
      <c r="G51" s="30"/>
      <c r="H51" s="30"/>
      <c r="I51" s="31"/>
      <c r="J51" s="30"/>
      <c r="K51" s="30"/>
      <c r="L51" s="30"/>
      <c r="M51" s="31"/>
      <c r="N51" s="30"/>
      <c r="O51" s="30"/>
      <c r="P51" s="104">
        <v>230</v>
      </c>
      <c r="Q51" s="31"/>
      <c r="R51" s="30"/>
      <c r="S51" s="111" t="s">
        <v>78</v>
      </c>
      <c r="T51" s="112" t="s">
        <v>370</v>
      </c>
      <c r="U51" s="20"/>
      <c r="V51" s="20"/>
      <c r="W51" s="20"/>
      <c r="X51" s="103" t="s">
        <v>774</v>
      </c>
      <c r="Y51" s="103">
        <f t="shared" si="1"/>
        <v>45</v>
      </c>
      <c r="Z51" s="217"/>
      <c r="AA51" s="263"/>
      <c r="AB51" s="244">
        <f t="shared" si="2"/>
        <v>0</v>
      </c>
    </row>
    <row r="52" spans="1:31" ht="30">
      <c r="A52" s="31"/>
      <c r="B52" s="30"/>
      <c r="C52" s="30"/>
      <c r="D52" s="30"/>
      <c r="E52" s="31"/>
      <c r="F52" s="30"/>
      <c r="G52" s="30"/>
      <c r="H52" s="30"/>
      <c r="I52" s="31"/>
      <c r="J52" s="30"/>
      <c r="K52" s="30"/>
      <c r="L52" s="30"/>
      <c r="M52" s="31"/>
      <c r="N52" s="30"/>
      <c r="O52" s="30"/>
      <c r="P52" s="81">
        <v>100</v>
      </c>
      <c r="Q52" s="31"/>
      <c r="R52" s="30"/>
      <c r="S52" s="88" t="s">
        <v>78</v>
      </c>
      <c r="T52" s="89" t="s">
        <v>370</v>
      </c>
      <c r="U52" s="20"/>
      <c r="V52" s="20"/>
      <c r="W52" s="20"/>
      <c r="X52" s="80" t="s">
        <v>775</v>
      </c>
      <c r="Y52" s="80">
        <f t="shared" si="1"/>
        <v>45</v>
      </c>
      <c r="Z52" s="218"/>
      <c r="AA52" s="264"/>
      <c r="AB52" s="245">
        <f t="shared" si="2"/>
        <v>0</v>
      </c>
    </row>
    <row r="53" spans="1:31" ht="30">
      <c r="A53" s="31"/>
      <c r="B53" s="30"/>
      <c r="C53" s="30"/>
      <c r="D53" s="30"/>
      <c r="E53" s="31"/>
      <c r="F53" s="30"/>
      <c r="G53" s="30"/>
      <c r="H53" s="30"/>
      <c r="I53" s="31"/>
      <c r="J53" s="30"/>
      <c r="K53" s="30"/>
      <c r="L53" s="30"/>
      <c r="M53" s="31"/>
      <c r="N53" s="30"/>
      <c r="O53" s="30"/>
      <c r="P53" s="104">
        <v>230</v>
      </c>
      <c r="Q53" s="31"/>
      <c r="R53" s="30"/>
      <c r="S53" s="111" t="s">
        <v>78</v>
      </c>
      <c r="T53" s="112" t="s">
        <v>79</v>
      </c>
      <c r="U53" s="20"/>
      <c r="V53" s="20"/>
      <c r="W53" s="20"/>
      <c r="X53" s="103" t="s">
        <v>80</v>
      </c>
      <c r="Y53" s="103">
        <f t="shared" si="1"/>
        <v>45</v>
      </c>
      <c r="Z53" s="217"/>
      <c r="AA53" s="263"/>
      <c r="AB53" s="244">
        <f t="shared" si="2"/>
        <v>0</v>
      </c>
    </row>
    <row r="54" spans="1:31" ht="30">
      <c r="A54" s="31"/>
      <c r="B54" s="30"/>
      <c r="C54" s="30"/>
      <c r="D54" s="30"/>
      <c r="E54" s="31"/>
      <c r="F54" s="30"/>
      <c r="G54" s="30"/>
      <c r="H54" s="30"/>
      <c r="I54" s="31"/>
      <c r="J54" s="30"/>
      <c r="K54" s="30"/>
      <c r="L54" s="30"/>
      <c r="M54" s="31"/>
      <c r="N54" s="30"/>
      <c r="O54" s="30"/>
      <c r="P54" s="81">
        <v>100</v>
      </c>
      <c r="Q54" s="31"/>
      <c r="R54" s="30"/>
      <c r="S54" s="88" t="s">
        <v>78</v>
      </c>
      <c r="T54" s="89" t="s">
        <v>79</v>
      </c>
      <c r="U54" s="20"/>
      <c r="V54" s="20"/>
      <c r="W54" s="20"/>
      <c r="X54" s="80" t="s">
        <v>776</v>
      </c>
      <c r="Y54" s="80">
        <f t="shared" si="1"/>
        <v>45</v>
      </c>
      <c r="Z54" s="218"/>
      <c r="AA54" s="264"/>
      <c r="AB54" s="245">
        <f t="shared" si="2"/>
        <v>0</v>
      </c>
    </row>
    <row r="55" spans="1:31" ht="30">
      <c r="A55" s="31"/>
      <c r="B55" s="30"/>
      <c r="C55" s="30"/>
      <c r="D55" s="30"/>
      <c r="E55" s="30"/>
      <c r="F55" s="30"/>
      <c r="G55" s="30"/>
      <c r="H55" s="30"/>
      <c r="I55" s="31"/>
      <c r="J55" s="30"/>
      <c r="K55" s="30"/>
      <c r="L55" s="30"/>
      <c r="M55" s="31"/>
      <c r="N55" s="30"/>
      <c r="O55" s="30"/>
      <c r="P55" s="104">
        <v>230</v>
      </c>
      <c r="Q55" s="31"/>
      <c r="R55" s="30"/>
      <c r="S55" s="111" t="s">
        <v>372</v>
      </c>
      <c r="T55" s="112" t="s">
        <v>373</v>
      </c>
      <c r="U55" s="20"/>
      <c r="V55" s="20"/>
      <c r="W55" s="20"/>
      <c r="X55" s="103" t="s">
        <v>777</v>
      </c>
      <c r="Y55" s="103">
        <f t="shared" si="1"/>
        <v>45</v>
      </c>
      <c r="Z55" s="217"/>
      <c r="AA55" s="263"/>
      <c r="AB55" s="244">
        <f t="shared" si="2"/>
        <v>0</v>
      </c>
    </row>
    <row r="56" spans="1:31" ht="30">
      <c r="A56" s="31"/>
      <c r="B56" s="30"/>
      <c r="C56" s="30"/>
      <c r="D56" s="30"/>
      <c r="E56" s="30"/>
      <c r="F56" s="30"/>
      <c r="G56" s="30"/>
      <c r="H56" s="30"/>
      <c r="I56" s="31"/>
      <c r="J56" s="30"/>
      <c r="K56" s="30"/>
      <c r="L56" s="30"/>
      <c r="M56" s="31"/>
      <c r="N56" s="30"/>
      <c r="O56" s="30"/>
      <c r="P56" s="81">
        <v>100</v>
      </c>
      <c r="Q56" s="31"/>
      <c r="R56" s="30"/>
      <c r="S56" s="88" t="s">
        <v>372</v>
      </c>
      <c r="T56" s="89" t="s">
        <v>373</v>
      </c>
      <c r="U56" s="20"/>
      <c r="V56" s="20"/>
      <c r="W56" s="20"/>
      <c r="X56" s="80" t="s">
        <v>778</v>
      </c>
      <c r="Y56" s="80">
        <f t="shared" si="1"/>
        <v>45</v>
      </c>
      <c r="Z56" s="218"/>
      <c r="AA56" s="264"/>
      <c r="AB56" s="245">
        <f t="shared" si="2"/>
        <v>0</v>
      </c>
    </row>
    <row r="57" spans="1:31" ht="30">
      <c r="A57" s="31"/>
      <c r="B57" s="30"/>
      <c r="C57" s="30"/>
      <c r="D57" s="30"/>
      <c r="E57" s="31"/>
      <c r="F57" s="30"/>
      <c r="G57" s="30"/>
      <c r="H57" s="30"/>
      <c r="I57" s="31"/>
      <c r="J57" s="30"/>
      <c r="K57" s="30"/>
      <c r="L57" s="30"/>
      <c r="M57" s="31"/>
      <c r="N57" s="30"/>
      <c r="O57" s="30"/>
      <c r="P57" s="104">
        <v>230</v>
      </c>
      <c r="Q57" s="31"/>
      <c r="R57" s="30"/>
      <c r="S57" s="114" t="s">
        <v>81</v>
      </c>
      <c r="T57" s="115" t="s">
        <v>82</v>
      </c>
      <c r="U57" s="20"/>
      <c r="V57" s="20"/>
      <c r="W57" s="20"/>
      <c r="X57" s="103" t="s">
        <v>83</v>
      </c>
      <c r="Y57" s="103">
        <f t="shared" si="1"/>
        <v>45</v>
      </c>
      <c r="Z57" s="217"/>
      <c r="AA57" s="263"/>
      <c r="AB57" s="244">
        <f t="shared" si="2"/>
        <v>0</v>
      </c>
    </row>
    <row r="58" spans="1:31" ht="30">
      <c r="A58" s="31"/>
      <c r="B58" s="30"/>
      <c r="C58" s="30"/>
      <c r="D58" s="30"/>
      <c r="E58" s="31"/>
      <c r="F58" s="30"/>
      <c r="G58" s="30"/>
      <c r="H58" s="30"/>
      <c r="I58" s="31"/>
      <c r="J58" s="30"/>
      <c r="K58" s="30"/>
      <c r="L58" s="30"/>
      <c r="M58" s="31"/>
      <c r="N58" s="30"/>
      <c r="O58" s="30"/>
      <c r="P58" s="81">
        <v>100</v>
      </c>
      <c r="Q58" s="31"/>
      <c r="R58" s="30"/>
      <c r="S58" s="91" t="s">
        <v>84</v>
      </c>
      <c r="T58" s="92" t="s">
        <v>82</v>
      </c>
      <c r="U58" s="20"/>
      <c r="V58" s="20"/>
      <c r="W58" s="20"/>
      <c r="X58" s="80" t="s">
        <v>85</v>
      </c>
      <c r="Y58" s="80">
        <f t="shared" si="1"/>
        <v>45</v>
      </c>
      <c r="Z58" s="218"/>
      <c r="AA58" s="264"/>
      <c r="AB58" s="245">
        <f t="shared" si="2"/>
        <v>0</v>
      </c>
    </row>
    <row r="59" spans="1:31" ht="30">
      <c r="A59" s="31"/>
      <c r="B59" s="30"/>
      <c r="C59" s="30"/>
      <c r="D59" s="30"/>
      <c r="E59" s="30"/>
      <c r="F59" s="30"/>
      <c r="G59" s="30"/>
      <c r="H59" s="30"/>
      <c r="I59" s="31"/>
      <c r="J59" s="30"/>
      <c r="K59" s="30"/>
      <c r="L59" s="37"/>
      <c r="M59" s="31"/>
      <c r="N59" s="30"/>
      <c r="O59" s="30"/>
      <c r="P59" s="104">
        <v>230</v>
      </c>
      <c r="Q59" s="31"/>
      <c r="R59" s="30"/>
      <c r="S59" s="109" t="s">
        <v>376</v>
      </c>
      <c r="T59" s="110" t="s">
        <v>377</v>
      </c>
      <c r="U59" s="20"/>
      <c r="V59" s="20"/>
      <c r="W59" s="20"/>
      <c r="X59" s="103" t="s">
        <v>779</v>
      </c>
      <c r="Y59" s="103">
        <f t="shared" si="1"/>
        <v>45</v>
      </c>
      <c r="Z59" s="217"/>
      <c r="AA59" s="263"/>
      <c r="AB59" s="244">
        <f t="shared" si="2"/>
        <v>0</v>
      </c>
    </row>
    <row r="60" spans="1:31" ht="30">
      <c r="A60" s="31"/>
      <c r="B60" s="30"/>
      <c r="C60" s="30"/>
      <c r="D60" s="30"/>
      <c r="E60" s="30"/>
      <c r="F60" s="30"/>
      <c r="G60" s="30"/>
      <c r="H60" s="30"/>
      <c r="I60" s="31"/>
      <c r="J60" s="30"/>
      <c r="K60" s="30"/>
      <c r="L60" s="37"/>
      <c r="M60" s="31"/>
      <c r="N60" s="30"/>
      <c r="O60" s="30"/>
      <c r="P60" s="81">
        <v>100</v>
      </c>
      <c r="Q60" s="31"/>
      <c r="R60" s="30"/>
      <c r="S60" s="86" t="s">
        <v>376</v>
      </c>
      <c r="T60" s="87" t="s">
        <v>377</v>
      </c>
      <c r="U60" s="20"/>
      <c r="V60" s="20"/>
      <c r="W60" s="20"/>
      <c r="X60" s="80" t="s">
        <v>780</v>
      </c>
      <c r="Y60" s="80">
        <f t="shared" si="1"/>
        <v>45</v>
      </c>
      <c r="Z60" s="218"/>
      <c r="AA60" s="264"/>
      <c r="AB60" s="245">
        <f t="shared" si="2"/>
        <v>0</v>
      </c>
    </row>
    <row r="61" spans="1:31" ht="30">
      <c r="A61" s="31"/>
      <c r="B61" s="30"/>
      <c r="C61" s="30"/>
      <c r="D61" s="30"/>
      <c r="E61" s="30"/>
      <c r="F61" s="30"/>
      <c r="G61" s="30"/>
      <c r="H61" s="30"/>
      <c r="I61" s="31"/>
      <c r="J61" s="30"/>
      <c r="K61" s="30"/>
      <c r="L61" s="30"/>
      <c r="M61" s="31"/>
      <c r="N61" s="30"/>
      <c r="O61" s="30"/>
      <c r="P61" s="104">
        <v>230</v>
      </c>
      <c r="Q61" s="31"/>
      <c r="R61" s="30"/>
      <c r="S61" s="111" t="s">
        <v>378</v>
      </c>
      <c r="T61" s="112" t="s">
        <v>379</v>
      </c>
      <c r="U61" s="20"/>
      <c r="V61" s="20"/>
      <c r="W61" s="20"/>
      <c r="X61" s="103" t="s">
        <v>781</v>
      </c>
      <c r="Y61" s="103">
        <f t="shared" si="1"/>
        <v>45</v>
      </c>
      <c r="Z61" s="217"/>
      <c r="AA61" s="263"/>
      <c r="AB61" s="244">
        <f t="shared" si="2"/>
        <v>0</v>
      </c>
    </row>
    <row r="62" spans="1:31" ht="30">
      <c r="A62" s="31"/>
      <c r="B62" s="30"/>
      <c r="C62" s="30"/>
      <c r="D62" s="30"/>
      <c r="E62" s="30"/>
      <c r="F62" s="30"/>
      <c r="G62" s="30"/>
      <c r="H62" s="30"/>
      <c r="I62" s="31"/>
      <c r="J62" s="30"/>
      <c r="K62" s="30"/>
      <c r="L62" s="30"/>
      <c r="M62" s="31"/>
      <c r="N62" s="30"/>
      <c r="O62" s="30"/>
      <c r="P62" s="81">
        <v>100</v>
      </c>
      <c r="Q62" s="31"/>
      <c r="R62" s="30"/>
      <c r="S62" s="88" t="s">
        <v>378</v>
      </c>
      <c r="T62" s="89" t="s">
        <v>379</v>
      </c>
      <c r="U62" s="20"/>
      <c r="V62" s="20"/>
      <c r="W62" s="20"/>
      <c r="X62" s="80" t="s">
        <v>782</v>
      </c>
      <c r="Y62" s="80">
        <f t="shared" si="1"/>
        <v>45</v>
      </c>
      <c r="Z62" s="218"/>
      <c r="AA62" s="264"/>
      <c r="AB62" s="245">
        <f t="shared" si="2"/>
        <v>0</v>
      </c>
    </row>
    <row r="63" spans="1:31" ht="47.25">
      <c r="A63" s="31"/>
      <c r="B63" s="30"/>
      <c r="C63" s="30"/>
      <c r="D63" s="30"/>
      <c r="E63" s="31"/>
      <c r="F63" s="30"/>
      <c r="G63" s="30"/>
      <c r="H63" s="30"/>
      <c r="I63" s="31"/>
      <c r="J63" s="30"/>
      <c r="K63" s="30"/>
      <c r="L63" s="30"/>
      <c r="M63" s="31"/>
      <c r="N63" s="30"/>
      <c r="O63" s="30"/>
      <c r="P63" s="104">
        <v>230</v>
      </c>
      <c r="Q63" s="31"/>
      <c r="R63" s="30"/>
      <c r="S63" s="111" t="s">
        <v>86</v>
      </c>
      <c r="T63" s="112" t="s">
        <v>87</v>
      </c>
      <c r="U63" s="20"/>
      <c r="V63" s="20"/>
      <c r="W63" s="20"/>
      <c r="X63" s="103" t="s">
        <v>88</v>
      </c>
      <c r="Y63" s="103">
        <f t="shared" si="1"/>
        <v>45</v>
      </c>
      <c r="Z63" s="217"/>
      <c r="AA63" s="263"/>
      <c r="AB63" s="244">
        <f t="shared" si="2"/>
        <v>0</v>
      </c>
      <c r="AD63" s="271"/>
      <c r="AE63" s="272"/>
    </row>
    <row r="64" spans="1:31" ht="47.25">
      <c r="A64" s="31"/>
      <c r="B64" s="30"/>
      <c r="C64" s="30"/>
      <c r="D64" s="30"/>
      <c r="E64" s="31"/>
      <c r="F64" s="30"/>
      <c r="G64" s="30"/>
      <c r="H64" s="30"/>
      <c r="I64" s="31"/>
      <c r="J64" s="30"/>
      <c r="K64" s="30"/>
      <c r="L64" s="30"/>
      <c r="M64" s="31"/>
      <c r="N64" s="30"/>
      <c r="O64" s="30"/>
      <c r="P64" s="81">
        <v>100</v>
      </c>
      <c r="Q64" s="31"/>
      <c r="R64" s="30"/>
      <c r="S64" s="88" t="s">
        <v>86</v>
      </c>
      <c r="T64" s="89" t="s">
        <v>87</v>
      </c>
      <c r="U64" s="20"/>
      <c r="V64" s="20"/>
      <c r="W64" s="20"/>
      <c r="X64" s="80" t="s">
        <v>783</v>
      </c>
      <c r="Y64" s="80">
        <f t="shared" si="1"/>
        <v>45</v>
      </c>
      <c r="Z64" s="218"/>
      <c r="AA64" s="264"/>
      <c r="AB64" s="245">
        <f t="shared" si="2"/>
        <v>0</v>
      </c>
    </row>
    <row r="65" spans="1:28" ht="47.25">
      <c r="A65" s="31"/>
      <c r="B65" s="30"/>
      <c r="C65" s="30"/>
      <c r="D65" s="30"/>
      <c r="E65" s="31"/>
      <c r="F65" s="30"/>
      <c r="G65" s="30"/>
      <c r="H65" s="30"/>
      <c r="I65" s="31"/>
      <c r="J65" s="30"/>
      <c r="K65" s="30"/>
      <c r="L65" s="30"/>
      <c r="M65" s="31"/>
      <c r="N65" s="30"/>
      <c r="O65" s="30"/>
      <c r="P65" s="104">
        <v>230</v>
      </c>
      <c r="Q65" s="31"/>
      <c r="R65" s="30"/>
      <c r="S65" s="111" t="s">
        <v>381</v>
      </c>
      <c r="T65" s="112" t="s">
        <v>382</v>
      </c>
      <c r="U65" s="20"/>
      <c r="V65" s="20"/>
      <c r="W65" s="20"/>
      <c r="X65" s="103" t="s">
        <v>784</v>
      </c>
      <c r="Y65" s="103">
        <f t="shared" si="1"/>
        <v>45</v>
      </c>
      <c r="Z65" s="217"/>
      <c r="AA65" s="263"/>
      <c r="AB65" s="244">
        <f t="shared" si="2"/>
        <v>0</v>
      </c>
    </row>
    <row r="66" spans="1:28" ht="47.25">
      <c r="A66" s="31"/>
      <c r="B66" s="30"/>
      <c r="C66" s="30"/>
      <c r="D66" s="30"/>
      <c r="E66" s="31"/>
      <c r="F66" s="30"/>
      <c r="G66" s="30"/>
      <c r="H66" s="30"/>
      <c r="I66" s="31"/>
      <c r="J66" s="30"/>
      <c r="K66" s="30"/>
      <c r="L66" s="30"/>
      <c r="M66" s="31"/>
      <c r="N66" s="30"/>
      <c r="O66" s="30"/>
      <c r="P66" s="81">
        <v>100</v>
      </c>
      <c r="Q66" s="31"/>
      <c r="R66" s="30"/>
      <c r="S66" s="88" t="s">
        <v>381</v>
      </c>
      <c r="T66" s="89" t="s">
        <v>382</v>
      </c>
      <c r="U66" s="20"/>
      <c r="V66" s="20"/>
      <c r="W66" s="20"/>
      <c r="X66" s="80" t="s">
        <v>785</v>
      </c>
      <c r="Y66" s="80">
        <f t="shared" si="1"/>
        <v>45</v>
      </c>
      <c r="Z66" s="218"/>
      <c r="AA66" s="264"/>
      <c r="AB66" s="245">
        <f t="shared" si="2"/>
        <v>0</v>
      </c>
    </row>
    <row r="67" spans="1:28" ht="30">
      <c r="A67" s="31"/>
      <c r="B67" s="30"/>
      <c r="C67" s="30"/>
      <c r="D67" s="30"/>
      <c r="E67" s="30"/>
      <c r="F67" s="30"/>
      <c r="G67" s="32"/>
      <c r="H67" s="32"/>
      <c r="I67" s="32"/>
      <c r="J67" s="32"/>
      <c r="K67" s="30"/>
      <c r="L67" s="37"/>
      <c r="M67" s="30"/>
      <c r="N67" s="30"/>
      <c r="O67" s="30"/>
      <c r="P67" s="104">
        <v>230</v>
      </c>
      <c r="Q67" s="31"/>
      <c r="R67" s="30"/>
      <c r="S67" s="109" t="s">
        <v>383</v>
      </c>
      <c r="T67" s="110" t="s">
        <v>384</v>
      </c>
      <c r="U67" s="20"/>
      <c r="V67" s="20"/>
      <c r="W67" s="20"/>
      <c r="X67" s="103" t="s">
        <v>786</v>
      </c>
      <c r="Y67" s="103">
        <f t="shared" si="1"/>
        <v>45</v>
      </c>
      <c r="Z67" s="217"/>
      <c r="AA67" s="263"/>
      <c r="AB67" s="244">
        <f t="shared" si="2"/>
        <v>0</v>
      </c>
    </row>
    <row r="68" spans="1:28" ht="30">
      <c r="A68" s="31"/>
      <c r="B68" s="30"/>
      <c r="C68" s="30"/>
      <c r="D68" s="30"/>
      <c r="E68" s="30"/>
      <c r="F68" s="30"/>
      <c r="G68" s="32"/>
      <c r="H68" s="32"/>
      <c r="I68" s="32"/>
      <c r="J68" s="32"/>
      <c r="K68" s="30"/>
      <c r="L68" s="37"/>
      <c r="M68" s="30"/>
      <c r="N68" s="30"/>
      <c r="O68" s="30"/>
      <c r="P68" s="81">
        <v>100</v>
      </c>
      <c r="Q68" s="31"/>
      <c r="R68" s="30"/>
      <c r="S68" s="86" t="s">
        <v>383</v>
      </c>
      <c r="T68" s="87" t="s">
        <v>384</v>
      </c>
      <c r="U68" s="20"/>
      <c r="V68" s="20"/>
      <c r="W68" s="20"/>
      <c r="X68" s="80" t="s">
        <v>787</v>
      </c>
      <c r="Y68" s="80">
        <f t="shared" si="1"/>
        <v>45</v>
      </c>
      <c r="Z68" s="218"/>
      <c r="AA68" s="264"/>
      <c r="AB68" s="245">
        <f t="shared" si="2"/>
        <v>0</v>
      </c>
    </row>
    <row r="69" spans="1:28" ht="30">
      <c r="A69" s="31"/>
      <c r="B69" s="30"/>
      <c r="C69" s="30"/>
      <c r="D69" s="30"/>
      <c r="E69" s="30"/>
      <c r="F69" s="30"/>
      <c r="G69" s="32"/>
      <c r="H69" s="32"/>
      <c r="I69" s="32"/>
      <c r="J69" s="32"/>
      <c r="K69" s="30"/>
      <c r="L69" s="37"/>
      <c r="M69" s="30"/>
      <c r="N69" s="30"/>
      <c r="O69" s="30"/>
      <c r="P69" s="104">
        <v>230</v>
      </c>
      <c r="Q69" s="31"/>
      <c r="R69" s="30"/>
      <c r="S69" s="109" t="s">
        <v>385</v>
      </c>
      <c r="T69" s="110" t="s">
        <v>386</v>
      </c>
      <c r="U69" s="20"/>
      <c r="V69" s="20"/>
      <c r="W69" s="20"/>
      <c r="X69" s="103" t="s">
        <v>788</v>
      </c>
      <c r="Y69" s="103">
        <f t="shared" si="1"/>
        <v>45</v>
      </c>
      <c r="Z69" s="217"/>
      <c r="AA69" s="263"/>
      <c r="AB69" s="244">
        <f t="shared" si="2"/>
        <v>0</v>
      </c>
    </row>
    <row r="70" spans="1:28" ht="30">
      <c r="A70" s="31"/>
      <c r="B70" s="30"/>
      <c r="C70" s="30"/>
      <c r="D70" s="30"/>
      <c r="E70" s="30"/>
      <c r="F70" s="30"/>
      <c r="G70" s="32"/>
      <c r="H70" s="32"/>
      <c r="I70" s="32"/>
      <c r="J70" s="32"/>
      <c r="K70" s="30"/>
      <c r="L70" s="37"/>
      <c r="M70" s="30"/>
      <c r="N70" s="30"/>
      <c r="O70" s="30"/>
      <c r="P70" s="81">
        <v>100</v>
      </c>
      <c r="Q70" s="31"/>
      <c r="R70" s="30"/>
      <c r="S70" s="86" t="s">
        <v>385</v>
      </c>
      <c r="T70" s="87" t="s">
        <v>386</v>
      </c>
      <c r="U70" s="20"/>
      <c r="V70" s="20"/>
      <c r="W70" s="20"/>
      <c r="X70" s="80" t="s">
        <v>789</v>
      </c>
      <c r="Y70" s="80">
        <f t="shared" si="1"/>
        <v>45</v>
      </c>
      <c r="Z70" s="218"/>
      <c r="AA70" s="264"/>
      <c r="AB70" s="245">
        <f t="shared" si="2"/>
        <v>0</v>
      </c>
    </row>
    <row r="71" spans="1:28" ht="30">
      <c r="A71" s="31"/>
      <c r="B71" s="30"/>
      <c r="C71" s="30"/>
      <c r="D71" s="30"/>
      <c r="E71" s="30"/>
      <c r="F71" s="30"/>
      <c r="G71" s="32"/>
      <c r="H71" s="32"/>
      <c r="I71" s="32"/>
      <c r="J71" s="32"/>
      <c r="K71" s="30"/>
      <c r="L71" s="37"/>
      <c r="M71" s="30"/>
      <c r="N71" s="30"/>
      <c r="O71" s="30"/>
      <c r="P71" s="104">
        <v>230</v>
      </c>
      <c r="Q71" s="30"/>
      <c r="R71" s="30"/>
      <c r="S71" s="109" t="s">
        <v>387</v>
      </c>
      <c r="T71" s="110" t="s">
        <v>388</v>
      </c>
      <c r="U71" s="20"/>
      <c r="V71" s="20"/>
      <c r="W71" s="20"/>
      <c r="X71" s="103" t="s">
        <v>790</v>
      </c>
      <c r="Y71" s="103">
        <f t="shared" si="1"/>
        <v>45</v>
      </c>
      <c r="Z71" s="217"/>
      <c r="AA71" s="263"/>
      <c r="AB71" s="244">
        <f t="shared" si="2"/>
        <v>0</v>
      </c>
    </row>
    <row r="72" spans="1:28" ht="30">
      <c r="A72" s="31"/>
      <c r="B72" s="30"/>
      <c r="C72" s="30"/>
      <c r="D72" s="30"/>
      <c r="E72" s="30"/>
      <c r="F72" s="30"/>
      <c r="G72" s="32"/>
      <c r="H72" s="32"/>
      <c r="I72" s="32"/>
      <c r="J72" s="32"/>
      <c r="K72" s="30"/>
      <c r="L72" s="37"/>
      <c r="M72" s="30"/>
      <c r="N72" s="30"/>
      <c r="O72" s="30"/>
      <c r="P72" s="81">
        <v>100</v>
      </c>
      <c r="Q72" s="30"/>
      <c r="R72" s="30"/>
      <c r="S72" s="86" t="s">
        <v>387</v>
      </c>
      <c r="T72" s="87" t="s">
        <v>388</v>
      </c>
      <c r="U72" s="20"/>
      <c r="V72" s="20"/>
      <c r="W72" s="20"/>
      <c r="X72" s="80" t="s">
        <v>791</v>
      </c>
      <c r="Y72" s="80">
        <f t="shared" si="1"/>
        <v>45</v>
      </c>
      <c r="Z72" s="218"/>
      <c r="AA72" s="264"/>
      <c r="AB72" s="245">
        <f t="shared" si="2"/>
        <v>0</v>
      </c>
    </row>
    <row r="73" spans="1:28" ht="30">
      <c r="A73" s="31"/>
      <c r="B73" s="30"/>
      <c r="C73" s="30"/>
      <c r="D73" s="30"/>
      <c r="E73" s="30"/>
      <c r="F73" s="30"/>
      <c r="G73" s="32"/>
      <c r="H73" s="32"/>
      <c r="I73" s="32"/>
      <c r="J73" s="32"/>
      <c r="K73" s="30"/>
      <c r="L73" s="37"/>
      <c r="M73" s="30"/>
      <c r="N73" s="30"/>
      <c r="O73" s="30"/>
      <c r="P73" s="104">
        <v>230</v>
      </c>
      <c r="Q73" s="30"/>
      <c r="R73" s="30"/>
      <c r="S73" s="109" t="s">
        <v>389</v>
      </c>
      <c r="T73" s="110" t="s">
        <v>390</v>
      </c>
      <c r="U73" s="20"/>
      <c r="V73" s="20"/>
      <c r="W73" s="20"/>
      <c r="X73" s="103" t="s">
        <v>792</v>
      </c>
      <c r="Y73" s="103">
        <f t="shared" si="1"/>
        <v>45</v>
      </c>
      <c r="Z73" s="217"/>
      <c r="AA73" s="263"/>
      <c r="AB73" s="244">
        <f t="shared" si="2"/>
        <v>0</v>
      </c>
    </row>
    <row r="74" spans="1:28" ht="30">
      <c r="A74" s="31"/>
      <c r="B74" s="30"/>
      <c r="C74" s="30"/>
      <c r="D74" s="30"/>
      <c r="E74" s="30"/>
      <c r="F74" s="30"/>
      <c r="G74" s="32"/>
      <c r="H74" s="32"/>
      <c r="I74" s="32"/>
      <c r="J74" s="32"/>
      <c r="K74" s="30"/>
      <c r="L74" s="37"/>
      <c r="M74" s="30"/>
      <c r="N74" s="30"/>
      <c r="O74" s="30"/>
      <c r="P74" s="81">
        <v>100</v>
      </c>
      <c r="Q74" s="30"/>
      <c r="R74" s="30"/>
      <c r="S74" s="86" t="s">
        <v>389</v>
      </c>
      <c r="T74" s="87" t="s">
        <v>390</v>
      </c>
      <c r="U74" s="20"/>
      <c r="V74" s="20"/>
      <c r="W74" s="20"/>
      <c r="X74" s="80" t="s">
        <v>793</v>
      </c>
      <c r="Y74" s="80">
        <f t="shared" si="1"/>
        <v>45</v>
      </c>
      <c r="Z74" s="218"/>
      <c r="AA74" s="264"/>
      <c r="AB74" s="245">
        <f t="shared" si="2"/>
        <v>0</v>
      </c>
    </row>
    <row r="75" spans="1:28" ht="31.5">
      <c r="A75" s="31"/>
      <c r="B75" s="30"/>
      <c r="C75" s="30"/>
      <c r="D75" s="30"/>
      <c r="E75" s="30"/>
      <c r="F75" s="30"/>
      <c r="G75" s="32"/>
      <c r="H75" s="32"/>
      <c r="I75" s="32"/>
      <c r="J75" s="32"/>
      <c r="K75" s="30"/>
      <c r="L75" s="37"/>
      <c r="M75" s="30"/>
      <c r="N75" s="30"/>
      <c r="O75" s="30"/>
      <c r="P75" s="104">
        <v>230</v>
      </c>
      <c r="Q75" s="30"/>
      <c r="R75" s="30"/>
      <c r="S75" s="109" t="s">
        <v>391</v>
      </c>
      <c r="T75" s="110" t="s">
        <v>392</v>
      </c>
      <c r="U75" s="20"/>
      <c r="V75" s="20"/>
      <c r="W75" s="20"/>
      <c r="X75" s="103" t="s">
        <v>794</v>
      </c>
      <c r="Y75" s="103">
        <f t="shared" si="1"/>
        <v>45</v>
      </c>
      <c r="Z75" s="217"/>
      <c r="AA75" s="263"/>
      <c r="AB75" s="244">
        <f t="shared" si="2"/>
        <v>0</v>
      </c>
    </row>
    <row r="76" spans="1:28" ht="31.5">
      <c r="A76" s="31"/>
      <c r="B76" s="30"/>
      <c r="C76" s="30"/>
      <c r="D76" s="30"/>
      <c r="E76" s="30"/>
      <c r="F76" s="30"/>
      <c r="G76" s="32"/>
      <c r="H76" s="32"/>
      <c r="I76" s="32"/>
      <c r="J76" s="32"/>
      <c r="K76" s="30"/>
      <c r="L76" s="37"/>
      <c r="M76" s="30"/>
      <c r="N76" s="30"/>
      <c r="O76" s="30"/>
      <c r="P76" s="81">
        <v>100</v>
      </c>
      <c r="Q76" s="30"/>
      <c r="R76" s="30"/>
      <c r="S76" s="86" t="s">
        <v>391</v>
      </c>
      <c r="T76" s="87" t="s">
        <v>392</v>
      </c>
      <c r="U76" s="20"/>
      <c r="V76" s="20"/>
      <c r="W76" s="20"/>
      <c r="X76" s="80" t="s">
        <v>795</v>
      </c>
      <c r="Y76" s="80">
        <f t="shared" si="1"/>
        <v>45</v>
      </c>
      <c r="Z76" s="218"/>
      <c r="AA76" s="264"/>
      <c r="AB76" s="245">
        <f t="shared" si="2"/>
        <v>0</v>
      </c>
    </row>
    <row r="77" spans="1:28" ht="30">
      <c r="A77" s="31"/>
      <c r="B77" s="30"/>
      <c r="C77" s="30"/>
      <c r="D77" s="30"/>
      <c r="E77" s="30"/>
      <c r="F77" s="30"/>
      <c r="G77" s="32"/>
      <c r="H77" s="32"/>
      <c r="I77" s="32"/>
      <c r="J77" s="32"/>
      <c r="K77" s="30"/>
      <c r="L77" s="37"/>
      <c r="M77" s="30"/>
      <c r="N77" s="30"/>
      <c r="O77" s="30"/>
      <c r="P77" s="104">
        <v>230</v>
      </c>
      <c r="Q77" s="30"/>
      <c r="R77" s="30"/>
      <c r="S77" s="109" t="s">
        <v>393</v>
      </c>
      <c r="T77" s="110" t="s">
        <v>394</v>
      </c>
      <c r="U77" s="20"/>
      <c r="V77" s="20"/>
      <c r="W77" s="20"/>
      <c r="X77" s="103" t="s">
        <v>796</v>
      </c>
      <c r="Y77" s="103">
        <f t="shared" si="1"/>
        <v>45</v>
      </c>
      <c r="Z77" s="217"/>
      <c r="AA77" s="263"/>
      <c r="AB77" s="244">
        <f t="shared" si="2"/>
        <v>0</v>
      </c>
    </row>
    <row r="78" spans="1:28" ht="30">
      <c r="A78" s="31"/>
      <c r="B78" s="30"/>
      <c r="C78" s="30"/>
      <c r="D78" s="30"/>
      <c r="E78" s="30"/>
      <c r="F78" s="30"/>
      <c r="G78" s="32"/>
      <c r="H78" s="32"/>
      <c r="I78" s="32"/>
      <c r="J78" s="32"/>
      <c r="K78" s="30"/>
      <c r="L78" s="37"/>
      <c r="M78" s="30"/>
      <c r="N78" s="30"/>
      <c r="O78" s="30"/>
      <c r="P78" s="81">
        <v>100</v>
      </c>
      <c r="Q78" s="30"/>
      <c r="R78" s="30"/>
      <c r="S78" s="86" t="s">
        <v>393</v>
      </c>
      <c r="T78" s="87" t="s">
        <v>394</v>
      </c>
      <c r="U78" s="20"/>
      <c r="V78" s="20"/>
      <c r="W78" s="20"/>
      <c r="X78" s="80" t="s">
        <v>797</v>
      </c>
      <c r="Y78" s="80">
        <f t="shared" si="1"/>
        <v>45</v>
      </c>
      <c r="Z78" s="218"/>
      <c r="AA78" s="264"/>
      <c r="AB78" s="245">
        <f t="shared" si="2"/>
        <v>0</v>
      </c>
    </row>
    <row r="79" spans="1:28" ht="30">
      <c r="A79" s="31"/>
      <c r="B79" s="30"/>
      <c r="C79" s="30"/>
      <c r="D79" s="30"/>
      <c r="E79" s="30"/>
      <c r="F79" s="30"/>
      <c r="G79" s="32"/>
      <c r="H79" s="32"/>
      <c r="I79" s="32"/>
      <c r="J79" s="32"/>
      <c r="K79" s="30"/>
      <c r="L79" s="30"/>
      <c r="M79" s="30"/>
      <c r="N79" s="30"/>
      <c r="O79" s="30"/>
      <c r="P79" s="104">
        <v>230</v>
      </c>
      <c r="Q79" s="31"/>
      <c r="R79" s="30"/>
      <c r="S79" s="109" t="s">
        <v>395</v>
      </c>
      <c r="T79" s="110" t="s">
        <v>396</v>
      </c>
      <c r="U79" s="20"/>
      <c r="V79" s="20"/>
      <c r="W79" s="20"/>
      <c r="X79" s="103" t="s">
        <v>798</v>
      </c>
      <c r="Y79" s="103">
        <f t="shared" ref="Y79:Y142" si="3">LEN(X79)</f>
        <v>45</v>
      </c>
      <c r="Z79" s="217"/>
      <c r="AA79" s="263"/>
      <c r="AB79" s="244">
        <f t="shared" si="2"/>
        <v>0</v>
      </c>
    </row>
    <row r="80" spans="1:28" ht="30">
      <c r="A80" s="31"/>
      <c r="B80" s="30"/>
      <c r="C80" s="30"/>
      <c r="D80" s="30"/>
      <c r="E80" s="30"/>
      <c r="F80" s="30"/>
      <c r="G80" s="32"/>
      <c r="H80" s="32"/>
      <c r="I80" s="32"/>
      <c r="J80" s="32"/>
      <c r="K80" s="30"/>
      <c r="L80" s="30"/>
      <c r="M80" s="30"/>
      <c r="N80" s="30"/>
      <c r="O80" s="30"/>
      <c r="P80" s="81">
        <v>100</v>
      </c>
      <c r="Q80" s="31"/>
      <c r="R80" s="30"/>
      <c r="S80" s="86" t="s">
        <v>395</v>
      </c>
      <c r="T80" s="87" t="s">
        <v>396</v>
      </c>
      <c r="U80" s="20"/>
      <c r="V80" s="20"/>
      <c r="W80" s="20"/>
      <c r="X80" s="80" t="s">
        <v>799</v>
      </c>
      <c r="Y80" s="80">
        <f t="shared" si="3"/>
        <v>45</v>
      </c>
      <c r="Z80" s="218"/>
      <c r="AA80" s="264"/>
      <c r="AB80" s="245">
        <f t="shared" ref="AB80:AB143" si="4">+Z80+AA80</f>
        <v>0</v>
      </c>
    </row>
    <row r="81" spans="1:28" ht="90">
      <c r="A81" s="31"/>
      <c r="B81" s="30"/>
      <c r="C81" s="30"/>
      <c r="D81" s="30"/>
      <c r="E81" s="30"/>
      <c r="F81" s="30"/>
      <c r="G81" s="30"/>
      <c r="H81" s="30"/>
      <c r="I81" s="31"/>
      <c r="J81" s="30"/>
      <c r="K81" s="30"/>
      <c r="L81" s="30"/>
      <c r="M81" s="30"/>
      <c r="N81" s="30"/>
      <c r="O81" s="30"/>
      <c r="P81" s="104">
        <v>230</v>
      </c>
      <c r="Q81" s="31"/>
      <c r="R81" s="30"/>
      <c r="S81" s="109" t="s">
        <v>89</v>
      </c>
      <c r="T81" s="110" t="s">
        <v>90</v>
      </c>
      <c r="U81" s="20"/>
      <c r="V81" s="20"/>
      <c r="W81" s="20"/>
      <c r="X81" s="103" t="s">
        <v>91</v>
      </c>
      <c r="Y81" s="103">
        <f t="shared" si="3"/>
        <v>45</v>
      </c>
      <c r="Z81" s="217"/>
      <c r="AA81" s="265"/>
      <c r="AB81" s="262">
        <f t="shared" si="4"/>
        <v>0</v>
      </c>
    </row>
    <row r="82" spans="1:28" ht="90">
      <c r="A82" s="223"/>
      <c r="B82" s="32"/>
      <c r="C82" s="32"/>
      <c r="D82" s="32"/>
      <c r="E82" s="32"/>
      <c r="F82" s="32"/>
      <c r="G82" s="32"/>
      <c r="H82" s="32"/>
      <c r="I82" s="223"/>
      <c r="J82" s="32"/>
      <c r="K82" s="32"/>
      <c r="L82" s="32"/>
      <c r="M82" s="32"/>
      <c r="N82" s="32"/>
      <c r="O82" s="32"/>
      <c r="P82" s="81">
        <v>100</v>
      </c>
      <c r="Q82" s="223"/>
      <c r="R82" s="32"/>
      <c r="S82" s="86" t="s">
        <v>89</v>
      </c>
      <c r="T82" s="87" t="s">
        <v>90</v>
      </c>
      <c r="U82" s="224"/>
      <c r="V82" s="224"/>
      <c r="W82" s="224"/>
      <c r="X82" s="80" t="s">
        <v>800</v>
      </c>
      <c r="Y82" s="80">
        <f t="shared" si="3"/>
        <v>45</v>
      </c>
      <c r="Z82" s="218"/>
      <c r="AA82" s="264"/>
      <c r="AB82" s="245">
        <f t="shared" si="4"/>
        <v>0</v>
      </c>
    </row>
    <row r="83" spans="1:28" ht="60">
      <c r="A83" s="27"/>
      <c r="B83" s="225"/>
      <c r="C83" s="225"/>
      <c r="D83" s="225"/>
      <c r="E83" s="27"/>
      <c r="F83" s="225"/>
      <c r="G83" s="225"/>
      <c r="H83" s="225"/>
      <c r="I83" s="27"/>
      <c r="J83" s="225"/>
      <c r="K83" s="225"/>
      <c r="L83" s="225"/>
      <c r="M83" s="27"/>
      <c r="N83" s="225"/>
      <c r="O83" s="225"/>
      <c r="P83" s="104">
        <v>230</v>
      </c>
      <c r="Q83" s="27"/>
      <c r="R83" s="225"/>
      <c r="S83" s="109" t="s">
        <v>398</v>
      </c>
      <c r="T83" s="110" t="s">
        <v>399</v>
      </c>
      <c r="X83" s="103" t="s">
        <v>801</v>
      </c>
      <c r="Y83" s="103">
        <f t="shared" si="3"/>
        <v>45</v>
      </c>
      <c r="Z83" s="217"/>
      <c r="AA83" s="263"/>
      <c r="AB83" s="244">
        <f t="shared" si="4"/>
        <v>0</v>
      </c>
    </row>
    <row r="84" spans="1:28" ht="60">
      <c r="A84" s="27"/>
      <c r="B84" s="225"/>
      <c r="C84" s="225"/>
      <c r="D84" s="225"/>
      <c r="E84" s="27"/>
      <c r="F84" s="225"/>
      <c r="G84" s="225"/>
      <c r="H84" s="225"/>
      <c r="I84" s="27"/>
      <c r="J84" s="225"/>
      <c r="K84" s="225"/>
      <c r="L84" s="225"/>
      <c r="M84" s="27"/>
      <c r="N84" s="225"/>
      <c r="O84" s="225"/>
      <c r="P84" s="81">
        <v>100</v>
      </c>
      <c r="Q84" s="27"/>
      <c r="R84" s="225"/>
      <c r="S84" s="86" t="s">
        <v>398</v>
      </c>
      <c r="T84" s="87" t="s">
        <v>399</v>
      </c>
      <c r="X84" s="80" t="s">
        <v>802</v>
      </c>
      <c r="Y84" s="80">
        <f t="shared" si="3"/>
        <v>45</v>
      </c>
      <c r="Z84" s="218"/>
      <c r="AA84" s="264"/>
      <c r="AB84" s="245">
        <f t="shared" si="4"/>
        <v>0</v>
      </c>
    </row>
    <row r="85" spans="1:28" ht="30">
      <c r="A85" s="27"/>
      <c r="B85" s="225"/>
      <c r="C85" s="225"/>
      <c r="D85" s="225"/>
      <c r="E85" s="27"/>
      <c r="F85" s="225"/>
      <c r="G85" s="225"/>
      <c r="H85" s="225"/>
      <c r="I85" s="27"/>
      <c r="J85" s="225"/>
      <c r="K85" s="225"/>
      <c r="L85" s="226"/>
      <c r="M85" s="27"/>
      <c r="N85" s="225"/>
      <c r="O85" s="225"/>
      <c r="P85" s="104">
        <v>230</v>
      </c>
      <c r="Q85" s="27"/>
      <c r="R85" s="225"/>
      <c r="S85" s="109" t="s">
        <v>401</v>
      </c>
      <c r="T85" s="110" t="s">
        <v>402</v>
      </c>
      <c r="X85" s="103" t="s">
        <v>803</v>
      </c>
      <c r="Y85" s="103">
        <f t="shared" si="3"/>
        <v>45</v>
      </c>
      <c r="Z85" s="217"/>
      <c r="AA85" s="263"/>
      <c r="AB85" s="244">
        <f t="shared" si="4"/>
        <v>0</v>
      </c>
    </row>
    <row r="86" spans="1:28" ht="30">
      <c r="A86" s="27"/>
      <c r="B86" s="225"/>
      <c r="C86" s="225"/>
      <c r="D86" s="225"/>
      <c r="E86" s="27"/>
      <c r="F86" s="225"/>
      <c r="G86" s="225"/>
      <c r="H86" s="225"/>
      <c r="I86" s="27"/>
      <c r="J86" s="225"/>
      <c r="K86" s="225"/>
      <c r="L86" s="226"/>
      <c r="M86" s="27"/>
      <c r="N86" s="225"/>
      <c r="O86" s="225"/>
      <c r="P86" s="81">
        <v>100</v>
      </c>
      <c r="Q86" s="27"/>
      <c r="R86" s="225"/>
      <c r="S86" s="86" t="s">
        <v>401</v>
      </c>
      <c r="T86" s="87" t="s">
        <v>402</v>
      </c>
      <c r="X86" s="80" t="s">
        <v>804</v>
      </c>
      <c r="Y86" s="80">
        <f t="shared" si="3"/>
        <v>45</v>
      </c>
      <c r="Z86" s="218"/>
      <c r="AA86" s="264"/>
      <c r="AB86" s="245">
        <f t="shared" si="4"/>
        <v>0</v>
      </c>
    </row>
    <row r="87" spans="1:28">
      <c r="A87" s="27"/>
      <c r="B87" s="225"/>
      <c r="C87" s="225"/>
      <c r="D87" s="225"/>
      <c r="E87" s="27"/>
      <c r="F87" s="225"/>
      <c r="G87" s="225"/>
      <c r="H87" s="225"/>
      <c r="I87" s="27"/>
      <c r="J87" s="225"/>
      <c r="K87" s="225"/>
      <c r="L87" s="226"/>
      <c r="M87" s="27"/>
      <c r="N87" s="225"/>
      <c r="O87" s="225"/>
      <c r="P87" s="104">
        <v>230</v>
      </c>
      <c r="Q87" s="27"/>
      <c r="R87" s="225"/>
      <c r="S87" s="109" t="s">
        <v>403</v>
      </c>
      <c r="T87" s="110" t="s">
        <v>404</v>
      </c>
      <c r="X87" s="103" t="s">
        <v>805</v>
      </c>
      <c r="Y87" s="103">
        <f t="shared" si="3"/>
        <v>45</v>
      </c>
      <c r="Z87" s="217"/>
      <c r="AA87" s="263"/>
      <c r="AB87" s="244">
        <f t="shared" si="4"/>
        <v>0</v>
      </c>
    </row>
    <row r="88" spans="1:28">
      <c r="A88" s="27"/>
      <c r="B88" s="225"/>
      <c r="C88" s="225"/>
      <c r="D88" s="225"/>
      <c r="E88" s="27"/>
      <c r="F88" s="225"/>
      <c r="G88" s="225"/>
      <c r="H88" s="225"/>
      <c r="I88" s="27"/>
      <c r="J88" s="225"/>
      <c r="K88" s="225"/>
      <c r="L88" s="226"/>
      <c r="M88" s="27"/>
      <c r="N88" s="225"/>
      <c r="O88" s="225"/>
      <c r="P88" s="81">
        <v>100</v>
      </c>
      <c r="Q88" s="27"/>
      <c r="R88" s="225"/>
      <c r="S88" s="86" t="s">
        <v>403</v>
      </c>
      <c r="T88" s="87" t="s">
        <v>404</v>
      </c>
      <c r="X88" s="80" t="s">
        <v>806</v>
      </c>
      <c r="Y88" s="80">
        <f t="shared" si="3"/>
        <v>45</v>
      </c>
      <c r="Z88" s="218"/>
      <c r="AA88" s="264"/>
      <c r="AB88" s="245">
        <f t="shared" si="4"/>
        <v>0</v>
      </c>
    </row>
    <row r="89" spans="1:28" ht="31.5">
      <c r="A89" s="27"/>
      <c r="B89" s="225"/>
      <c r="C89" s="225"/>
      <c r="D89" s="225"/>
      <c r="E89" s="27"/>
      <c r="F89" s="225"/>
      <c r="G89" s="225"/>
      <c r="H89" s="225"/>
      <c r="I89" s="27"/>
      <c r="J89" s="225"/>
      <c r="K89" s="225"/>
      <c r="L89" s="226"/>
      <c r="M89" s="27"/>
      <c r="N89" s="225"/>
      <c r="O89" s="225"/>
      <c r="P89" s="104">
        <v>230</v>
      </c>
      <c r="Q89" s="27"/>
      <c r="R89" s="225"/>
      <c r="S89" s="109" t="s">
        <v>405</v>
      </c>
      <c r="T89" s="110" t="s">
        <v>406</v>
      </c>
      <c r="X89" s="103" t="s">
        <v>807</v>
      </c>
      <c r="Y89" s="103">
        <f t="shared" si="3"/>
        <v>45</v>
      </c>
      <c r="Z89" s="217"/>
      <c r="AA89" s="263"/>
      <c r="AB89" s="244">
        <f t="shared" si="4"/>
        <v>0</v>
      </c>
    </row>
    <row r="90" spans="1:28" ht="31.5">
      <c r="A90" s="27"/>
      <c r="B90" s="225"/>
      <c r="C90" s="225"/>
      <c r="D90" s="225"/>
      <c r="E90" s="27"/>
      <c r="F90" s="225"/>
      <c r="G90" s="225"/>
      <c r="H90" s="225"/>
      <c r="I90" s="27"/>
      <c r="J90" s="225"/>
      <c r="K90" s="225"/>
      <c r="L90" s="226"/>
      <c r="M90" s="27"/>
      <c r="N90" s="225"/>
      <c r="O90" s="225"/>
      <c r="P90" s="81">
        <v>100</v>
      </c>
      <c r="Q90" s="27"/>
      <c r="R90" s="225"/>
      <c r="S90" s="86" t="s">
        <v>405</v>
      </c>
      <c r="T90" s="87" t="s">
        <v>406</v>
      </c>
      <c r="X90" s="80" t="s">
        <v>808</v>
      </c>
      <c r="Y90" s="80">
        <f t="shared" si="3"/>
        <v>45</v>
      </c>
      <c r="Z90" s="218"/>
      <c r="AA90" s="264"/>
      <c r="AB90" s="245">
        <f t="shared" si="4"/>
        <v>0</v>
      </c>
    </row>
    <row r="91" spans="1:28" ht="30">
      <c r="A91" s="27"/>
      <c r="B91" s="225"/>
      <c r="C91" s="225"/>
      <c r="D91" s="225"/>
      <c r="E91" s="27"/>
      <c r="F91" s="225"/>
      <c r="G91" s="225"/>
      <c r="H91" s="225"/>
      <c r="I91" s="27"/>
      <c r="J91" s="225"/>
      <c r="K91" s="225"/>
      <c r="L91" s="226"/>
      <c r="M91" s="27"/>
      <c r="N91" s="225"/>
      <c r="O91" s="225"/>
      <c r="P91" s="81">
        <v>100</v>
      </c>
      <c r="Q91" s="27"/>
      <c r="R91" s="225"/>
      <c r="S91" s="86" t="s">
        <v>407</v>
      </c>
      <c r="T91" s="87" t="s">
        <v>408</v>
      </c>
      <c r="X91" s="80" t="s">
        <v>809</v>
      </c>
      <c r="Y91" s="80">
        <f t="shared" si="3"/>
        <v>45</v>
      </c>
      <c r="Z91" s="218"/>
      <c r="AA91" s="264"/>
      <c r="AB91" s="245">
        <f t="shared" si="4"/>
        <v>0</v>
      </c>
    </row>
    <row r="92" spans="1:28" ht="30">
      <c r="A92" s="27"/>
      <c r="B92" s="225"/>
      <c r="C92" s="225"/>
      <c r="D92" s="225"/>
      <c r="E92" s="27"/>
      <c r="F92" s="225"/>
      <c r="G92" s="225"/>
      <c r="H92" s="225"/>
      <c r="I92" s="27"/>
      <c r="J92" s="225"/>
      <c r="K92" s="225"/>
      <c r="L92" s="226"/>
      <c r="M92" s="27"/>
      <c r="N92" s="225"/>
      <c r="O92" s="225"/>
      <c r="P92" s="104">
        <v>230</v>
      </c>
      <c r="Q92" s="27"/>
      <c r="R92" s="225"/>
      <c r="S92" s="109" t="s">
        <v>407</v>
      </c>
      <c r="T92" s="110" t="s">
        <v>408</v>
      </c>
      <c r="X92" s="103" t="s">
        <v>810</v>
      </c>
      <c r="Y92" s="103">
        <f t="shared" si="3"/>
        <v>45</v>
      </c>
      <c r="Z92" s="217"/>
      <c r="AA92" s="263"/>
      <c r="AB92" s="244">
        <f t="shared" si="4"/>
        <v>0</v>
      </c>
    </row>
    <row r="93" spans="1:28" ht="30">
      <c r="A93" s="27"/>
      <c r="B93" s="225"/>
      <c r="C93" s="225"/>
      <c r="D93" s="225"/>
      <c r="E93" s="27"/>
      <c r="F93" s="225"/>
      <c r="G93" s="225"/>
      <c r="H93" s="225"/>
      <c r="I93" s="27"/>
      <c r="J93" s="225"/>
      <c r="K93" s="225"/>
      <c r="L93" s="226"/>
      <c r="M93" s="27"/>
      <c r="N93" s="225"/>
      <c r="O93" s="225"/>
      <c r="P93" s="81">
        <v>100</v>
      </c>
      <c r="Q93" s="27"/>
      <c r="R93" s="225"/>
      <c r="S93" s="86" t="s">
        <v>410</v>
      </c>
      <c r="T93" s="87" t="s">
        <v>411</v>
      </c>
      <c r="X93" s="80" t="s">
        <v>811</v>
      </c>
      <c r="Y93" s="80">
        <f t="shared" si="3"/>
        <v>45</v>
      </c>
      <c r="Z93" s="218"/>
      <c r="AA93" s="264"/>
      <c r="AB93" s="245">
        <f t="shared" si="4"/>
        <v>0</v>
      </c>
    </row>
    <row r="94" spans="1:28" ht="30">
      <c r="A94" s="27"/>
      <c r="B94" s="225"/>
      <c r="C94" s="225"/>
      <c r="D94" s="225"/>
      <c r="E94" s="27"/>
      <c r="F94" s="225"/>
      <c r="G94" s="225"/>
      <c r="H94" s="225"/>
      <c r="I94" s="27"/>
      <c r="J94" s="225"/>
      <c r="K94" s="225"/>
      <c r="L94" s="226"/>
      <c r="M94" s="27"/>
      <c r="N94" s="225"/>
      <c r="O94" s="225"/>
      <c r="P94" s="104">
        <v>230</v>
      </c>
      <c r="Q94" s="27"/>
      <c r="R94" s="225"/>
      <c r="S94" s="109" t="s">
        <v>410</v>
      </c>
      <c r="T94" s="110" t="s">
        <v>411</v>
      </c>
      <c r="X94" s="103" t="s">
        <v>812</v>
      </c>
      <c r="Y94" s="103">
        <f t="shared" si="3"/>
        <v>45</v>
      </c>
      <c r="Z94" s="217"/>
      <c r="AA94" s="263"/>
      <c r="AB94" s="244">
        <f t="shared" si="4"/>
        <v>0</v>
      </c>
    </row>
    <row r="95" spans="1:28" ht="30">
      <c r="A95" s="27"/>
      <c r="B95" s="225"/>
      <c r="C95" s="225"/>
      <c r="D95" s="225"/>
      <c r="E95" s="27"/>
      <c r="F95" s="225"/>
      <c r="G95" s="225"/>
      <c r="H95" s="225"/>
      <c r="I95" s="27"/>
      <c r="J95" s="225"/>
      <c r="K95" s="225"/>
      <c r="L95" s="225"/>
      <c r="M95" s="27"/>
      <c r="N95" s="225"/>
      <c r="O95" s="225"/>
      <c r="P95" s="104">
        <v>230</v>
      </c>
      <c r="Q95" s="27"/>
      <c r="R95" s="225"/>
      <c r="S95" s="109" t="s">
        <v>412</v>
      </c>
      <c r="T95" s="110" t="s">
        <v>413</v>
      </c>
      <c r="X95" s="103" t="s">
        <v>813</v>
      </c>
      <c r="Y95" s="103">
        <f t="shared" si="3"/>
        <v>45</v>
      </c>
      <c r="Z95" s="217"/>
      <c r="AA95" s="263"/>
      <c r="AB95" s="244">
        <f t="shared" si="4"/>
        <v>0</v>
      </c>
    </row>
    <row r="96" spans="1:28" ht="30">
      <c r="A96" s="27"/>
      <c r="B96" s="225"/>
      <c r="C96" s="225"/>
      <c r="D96" s="225"/>
      <c r="E96" s="27"/>
      <c r="F96" s="225"/>
      <c r="G96" s="225"/>
      <c r="H96" s="225"/>
      <c r="I96" s="27"/>
      <c r="J96" s="225"/>
      <c r="K96" s="225"/>
      <c r="L96" s="225"/>
      <c r="M96" s="27"/>
      <c r="N96" s="225"/>
      <c r="O96" s="225"/>
      <c r="P96" s="81">
        <v>100</v>
      </c>
      <c r="Q96" s="27"/>
      <c r="R96" s="225"/>
      <c r="S96" s="86" t="s">
        <v>412</v>
      </c>
      <c r="T96" s="87" t="s">
        <v>413</v>
      </c>
      <c r="X96" s="80" t="s">
        <v>814</v>
      </c>
      <c r="Y96" s="80">
        <f t="shared" si="3"/>
        <v>45</v>
      </c>
      <c r="Z96" s="218"/>
      <c r="AA96" s="264"/>
      <c r="AB96" s="245">
        <f t="shared" si="4"/>
        <v>0</v>
      </c>
    </row>
    <row r="97" spans="1:32" ht="45">
      <c r="A97" s="27"/>
      <c r="B97" s="225"/>
      <c r="C97" s="225"/>
      <c r="D97" s="225"/>
      <c r="E97" s="225"/>
      <c r="F97" s="225"/>
      <c r="G97" s="225"/>
      <c r="H97" s="225"/>
      <c r="I97" s="27"/>
      <c r="J97" s="225"/>
      <c r="K97" s="225"/>
      <c r="L97" s="225"/>
      <c r="M97" s="27"/>
      <c r="N97" s="225"/>
      <c r="O97" s="225"/>
      <c r="P97" s="81">
        <v>100</v>
      </c>
      <c r="Q97" s="27"/>
      <c r="R97" s="225"/>
      <c r="S97" s="86" t="s">
        <v>92</v>
      </c>
      <c r="T97" s="87" t="s">
        <v>93</v>
      </c>
      <c r="X97" s="80" t="s">
        <v>94</v>
      </c>
      <c r="Y97" s="80">
        <f t="shared" si="3"/>
        <v>45</v>
      </c>
      <c r="Z97" s="218"/>
      <c r="AA97" s="264"/>
      <c r="AB97" s="245">
        <f t="shared" si="4"/>
        <v>0</v>
      </c>
      <c r="AF97" s="255"/>
    </row>
    <row r="98" spans="1:32" ht="30">
      <c r="A98" s="27"/>
      <c r="B98" s="225"/>
      <c r="C98" s="225"/>
      <c r="D98" s="225"/>
      <c r="E98" s="225"/>
      <c r="F98" s="225"/>
      <c r="G98" s="225"/>
      <c r="H98" s="225"/>
      <c r="I98" s="27"/>
      <c r="J98" s="225"/>
      <c r="K98" s="225"/>
      <c r="L98" s="225"/>
      <c r="M98" s="27"/>
      <c r="N98" s="225"/>
      <c r="O98" s="225"/>
      <c r="P98" s="81">
        <v>100</v>
      </c>
      <c r="Q98" s="27"/>
      <c r="R98" s="225"/>
      <c r="S98" s="86" t="s">
        <v>95</v>
      </c>
      <c r="T98" s="87" t="s">
        <v>96</v>
      </c>
      <c r="X98" s="80" t="s">
        <v>97</v>
      </c>
      <c r="Y98" s="80">
        <f t="shared" si="3"/>
        <v>45</v>
      </c>
      <c r="Z98" s="218"/>
      <c r="AA98" s="264"/>
      <c r="AB98" s="245">
        <f t="shared" si="4"/>
        <v>0</v>
      </c>
      <c r="AE98">
        <f>40000*13</f>
        <v>520000</v>
      </c>
    </row>
    <row r="99" spans="1:32" ht="30">
      <c r="A99" s="27"/>
      <c r="B99" s="225"/>
      <c r="C99" s="225"/>
      <c r="D99" s="225"/>
      <c r="E99" s="225"/>
      <c r="F99" s="225"/>
      <c r="G99" s="225"/>
      <c r="H99" s="225"/>
      <c r="I99" s="27"/>
      <c r="J99" s="225"/>
      <c r="K99" s="225"/>
      <c r="L99" s="225"/>
      <c r="M99" s="27"/>
      <c r="N99" s="225"/>
      <c r="O99" s="225"/>
      <c r="P99" s="104">
        <v>230</v>
      </c>
      <c r="Q99" s="27"/>
      <c r="R99" s="225"/>
      <c r="S99" s="109" t="s">
        <v>95</v>
      </c>
      <c r="T99" s="110" t="s">
        <v>96</v>
      </c>
      <c r="X99" s="103" t="s">
        <v>815</v>
      </c>
      <c r="Y99" s="103">
        <f t="shared" si="3"/>
        <v>45</v>
      </c>
      <c r="Z99" s="217"/>
      <c r="AA99" s="263"/>
      <c r="AB99" s="244">
        <f t="shared" si="4"/>
        <v>0</v>
      </c>
      <c r="AE99" s="275">
        <f>+AB98-AE98</f>
        <v>-520000</v>
      </c>
    </row>
    <row r="100" spans="1:32" ht="30">
      <c r="A100" s="27"/>
      <c r="B100" s="225"/>
      <c r="C100" s="225"/>
      <c r="D100" s="225"/>
      <c r="E100" s="225"/>
      <c r="F100" s="225"/>
      <c r="G100" s="225"/>
      <c r="H100" s="225"/>
      <c r="I100" s="27"/>
      <c r="J100" s="225"/>
      <c r="K100" s="225"/>
      <c r="L100" s="225"/>
      <c r="M100" s="225"/>
      <c r="N100" s="225"/>
      <c r="O100" s="225"/>
      <c r="P100" s="104">
        <v>230</v>
      </c>
      <c r="Q100" s="27"/>
      <c r="R100" s="225"/>
      <c r="S100" s="109" t="s">
        <v>416</v>
      </c>
      <c r="T100" s="110" t="s">
        <v>417</v>
      </c>
      <c r="X100" s="103" t="s">
        <v>816</v>
      </c>
      <c r="Y100" s="103">
        <f t="shared" si="3"/>
        <v>45</v>
      </c>
      <c r="Z100" s="217"/>
      <c r="AA100" s="263"/>
      <c r="AB100" s="244">
        <f t="shared" si="4"/>
        <v>0</v>
      </c>
    </row>
    <row r="101" spans="1:32" ht="30">
      <c r="A101" s="27"/>
      <c r="B101" s="225"/>
      <c r="C101" s="225"/>
      <c r="D101" s="225"/>
      <c r="E101" s="225"/>
      <c r="F101" s="225"/>
      <c r="G101" s="225"/>
      <c r="H101" s="225"/>
      <c r="I101" s="27"/>
      <c r="J101" s="225"/>
      <c r="K101" s="225"/>
      <c r="L101" s="225"/>
      <c r="M101" s="225"/>
      <c r="N101" s="225"/>
      <c r="O101" s="225"/>
      <c r="P101" s="81">
        <v>100</v>
      </c>
      <c r="Q101" s="27"/>
      <c r="R101" s="225"/>
      <c r="S101" s="86" t="s">
        <v>416</v>
      </c>
      <c r="T101" s="87" t="s">
        <v>417</v>
      </c>
      <c r="X101" s="80" t="s">
        <v>817</v>
      </c>
      <c r="Y101" s="80">
        <f t="shared" si="3"/>
        <v>45</v>
      </c>
      <c r="Z101" s="218"/>
      <c r="AA101" s="264"/>
      <c r="AB101" s="245">
        <f t="shared" si="4"/>
        <v>0</v>
      </c>
    </row>
    <row r="102" spans="1:32" ht="30">
      <c r="A102" s="27"/>
      <c r="B102" s="225"/>
      <c r="C102" s="225"/>
      <c r="D102" s="225"/>
      <c r="E102" s="225"/>
      <c r="F102" s="225"/>
      <c r="G102" s="225"/>
      <c r="H102" s="225"/>
      <c r="I102" s="27"/>
      <c r="J102" s="225"/>
      <c r="K102" s="225"/>
      <c r="L102" s="225"/>
      <c r="M102" s="225"/>
      <c r="N102" s="225"/>
      <c r="O102" s="225"/>
      <c r="P102" s="104">
        <v>230</v>
      </c>
      <c r="Q102" s="27"/>
      <c r="R102" s="225"/>
      <c r="S102" s="109" t="s">
        <v>420</v>
      </c>
      <c r="T102" s="110" t="s">
        <v>421</v>
      </c>
      <c r="X102" s="103" t="s">
        <v>818</v>
      </c>
      <c r="Y102" s="103">
        <f t="shared" si="3"/>
        <v>45</v>
      </c>
      <c r="Z102" s="217"/>
      <c r="AA102" s="263"/>
      <c r="AB102" s="244">
        <f t="shared" si="4"/>
        <v>0</v>
      </c>
    </row>
    <row r="103" spans="1:32" ht="30">
      <c r="A103" s="27"/>
      <c r="B103" s="225"/>
      <c r="C103" s="225"/>
      <c r="D103" s="225"/>
      <c r="E103" s="225"/>
      <c r="F103" s="225"/>
      <c r="G103" s="225"/>
      <c r="H103" s="225"/>
      <c r="I103" s="27"/>
      <c r="J103" s="225"/>
      <c r="K103" s="225"/>
      <c r="L103" s="225"/>
      <c r="M103" s="225"/>
      <c r="N103" s="225"/>
      <c r="O103" s="225"/>
      <c r="P103" s="81">
        <v>100</v>
      </c>
      <c r="Q103" s="27"/>
      <c r="R103" s="225"/>
      <c r="S103" s="86" t="s">
        <v>420</v>
      </c>
      <c r="T103" s="87" t="s">
        <v>421</v>
      </c>
      <c r="X103" s="80" t="s">
        <v>819</v>
      </c>
      <c r="Y103" s="80">
        <f t="shared" si="3"/>
        <v>45</v>
      </c>
      <c r="Z103" s="218"/>
      <c r="AA103" s="264"/>
      <c r="AB103" s="245">
        <f t="shared" si="4"/>
        <v>0</v>
      </c>
    </row>
    <row r="104" spans="1:32" ht="30">
      <c r="A104" s="27"/>
      <c r="B104" s="225"/>
      <c r="C104" s="225"/>
      <c r="D104" s="225"/>
      <c r="E104" s="225"/>
      <c r="F104" s="225"/>
      <c r="G104" s="225"/>
      <c r="H104" s="225"/>
      <c r="I104" s="27"/>
      <c r="J104" s="225"/>
      <c r="K104" s="225"/>
      <c r="L104" s="225"/>
      <c r="M104" s="225"/>
      <c r="N104" s="225"/>
      <c r="O104" s="225"/>
      <c r="P104" s="104">
        <v>230</v>
      </c>
      <c r="Q104" s="27"/>
      <c r="R104" s="225"/>
      <c r="S104" s="109" t="s">
        <v>422</v>
      </c>
      <c r="T104" s="110" t="s">
        <v>423</v>
      </c>
      <c r="X104" s="103" t="s">
        <v>820</v>
      </c>
      <c r="Y104" s="103">
        <f t="shared" si="3"/>
        <v>45</v>
      </c>
      <c r="Z104" s="217"/>
      <c r="AA104" s="263"/>
      <c r="AB104" s="244">
        <f t="shared" si="4"/>
        <v>0</v>
      </c>
    </row>
    <row r="105" spans="1:32" ht="30">
      <c r="A105" s="27"/>
      <c r="B105" s="225"/>
      <c r="C105" s="225"/>
      <c r="D105" s="225"/>
      <c r="E105" s="225"/>
      <c r="F105" s="225"/>
      <c r="G105" s="225"/>
      <c r="H105" s="225"/>
      <c r="I105" s="27"/>
      <c r="J105" s="225"/>
      <c r="K105" s="225"/>
      <c r="L105" s="225"/>
      <c r="M105" s="225"/>
      <c r="N105" s="225"/>
      <c r="O105" s="225"/>
      <c r="P105" s="81">
        <v>100</v>
      </c>
      <c r="Q105" s="27"/>
      <c r="R105" s="225"/>
      <c r="S105" s="86" t="s">
        <v>422</v>
      </c>
      <c r="T105" s="87" t="s">
        <v>423</v>
      </c>
      <c r="X105" s="80" t="s">
        <v>821</v>
      </c>
      <c r="Y105" s="80">
        <f t="shared" si="3"/>
        <v>45</v>
      </c>
      <c r="Z105" s="218"/>
      <c r="AA105" s="264"/>
      <c r="AB105" s="245">
        <f t="shared" si="4"/>
        <v>0</v>
      </c>
    </row>
    <row r="106" spans="1:32" ht="30">
      <c r="A106" s="27"/>
      <c r="B106" s="225"/>
      <c r="C106" s="225"/>
      <c r="D106" s="225"/>
      <c r="E106" s="225"/>
      <c r="F106" s="225"/>
      <c r="G106" s="225"/>
      <c r="H106" s="225"/>
      <c r="I106" s="27"/>
      <c r="J106" s="225"/>
      <c r="K106" s="225"/>
      <c r="L106" s="226"/>
      <c r="M106" s="225"/>
      <c r="N106" s="225"/>
      <c r="O106" s="225"/>
      <c r="P106" s="104">
        <v>230</v>
      </c>
      <c r="Q106" s="27"/>
      <c r="R106" s="225"/>
      <c r="S106" s="109" t="s">
        <v>424</v>
      </c>
      <c r="T106" s="110" t="s">
        <v>425</v>
      </c>
      <c r="X106" s="103" t="s">
        <v>822</v>
      </c>
      <c r="Y106" s="103">
        <f t="shared" si="3"/>
        <v>45</v>
      </c>
      <c r="Z106" s="217"/>
      <c r="AA106" s="263"/>
      <c r="AB106" s="244">
        <f t="shared" si="4"/>
        <v>0</v>
      </c>
    </row>
    <row r="107" spans="1:32" ht="30">
      <c r="A107" s="27"/>
      <c r="B107" s="225"/>
      <c r="C107" s="225"/>
      <c r="D107" s="225"/>
      <c r="E107" s="225"/>
      <c r="F107" s="225"/>
      <c r="G107" s="225"/>
      <c r="H107" s="225"/>
      <c r="I107" s="27"/>
      <c r="J107" s="225"/>
      <c r="K107" s="225"/>
      <c r="L107" s="226"/>
      <c r="M107" s="225"/>
      <c r="N107" s="225"/>
      <c r="O107" s="225"/>
      <c r="P107" s="81">
        <v>100</v>
      </c>
      <c r="Q107" s="27"/>
      <c r="R107" s="225"/>
      <c r="S107" s="86" t="s">
        <v>424</v>
      </c>
      <c r="T107" s="87" t="s">
        <v>425</v>
      </c>
      <c r="X107" s="80" t="s">
        <v>823</v>
      </c>
      <c r="Y107" s="80">
        <f t="shared" si="3"/>
        <v>45</v>
      </c>
      <c r="Z107" s="218"/>
      <c r="AA107" s="264"/>
      <c r="AB107" s="245">
        <f t="shared" si="4"/>
        <v>0</v>
      </c>
    </row>
    <row r="108" spans="1:32" ht="30">
      <c r="A108" s="27"/>
      <c r="B108" s="225"/>
      <c r="C108" s="225"/>
      <c r="D108" s="225"/>
      <c r="E108" s="225"/>
      <c r="F108" s="225"/>
      <c r="G108" s="225"/>
      <c r="H108" s="225"/>
      <c r="I108" s="27"/>
      <c r="J108" s="225"/>
      <c r="K108" s="225"/>
      <c r="L108" s="225"/>
      <c r="M108" s="225"/>
      <c r="N108" s="225"/>
      <c r="O108" s="225"/>
      <c r="P108" s="104">
        <v>230</v>
      </c>
      <c r="Q108" s="27"/>
      <c r="R108" s="225"/>
      <c r="S108" s="109" t="s">
        <v>426</v>
      </c>
      <c r="T108" s="110" t="s">
        <v>427</v>
      </c>
      <c r="X108" s="103" t="s">
        <v>824</v>
      </c>
      <c r="Y108" s="103">
        <f t="shared" si="3"/>
        <v>45</v>
      </c>
      <c r="Z108" s="217"/>
      <c r="AA108" s="263"/>
      <c r="AB108" s="244">
        <f t="shared" si="4"/>
        <v>0</v>
      </c>
    </row>
    <row r="109" spans="1:32" ht="30">
      <c r="A109" s="27"/>
      <c r="B109" s="225"/>
      <c r="C109" s="225"/>
      <c r="D109" s="225"/>
      <c r="E109" s="225"/>
      <c r="F109" s="225"/>
      <c r="G109" s="225"/>
      <c r="H109" s="225"/>
      <c r="I109" s="27"/>
      <c r="J109" s="225"/>
      <c r="K109" s="225"/>
      <c r="L109" s="225"/>
      <c r="M109" s="225"/>
      <c r="N109" s="225"/>
      <c r="O109" s="225"/>
      <c r="P109" s="81">
        <v>100</v>
      </c>
      <c r="Q109" s="27"/>
      <c r="R109" s="225"/>
      <c r="S109" s="86" t="s">
        <v>426</v>
      </c>
      <c r="T109" s="87" t="s">
        <v>427</v>
      </c>
      <c r="X109" s="80" t="s">
        <v>825</v>
      </c>
      <c r="Y109" s="80">
        <f t="shared" si="3"/>
        <v>45</v>
      </c>
      <c r="Z109" s="218"/>
      <c r="AA109" s="264"/>
      <c r="AB109" s="245">
        <f t="shared" si="4"/>
        <v>0</v>
      </c>
    </row>
    <row r="110" spans="1:32" ht="30">
      <c r="A110" s="27"/>
      <c r="B110" s="225"/>
      <c r="C110" s="225"/>
      <c r="D110" s="225"/>
      <c r="E110" s="225"/>
      <c r="F110" s="225"/>
      <c r="G110" s="225"/>
      <c r="H110" s="225"/>
      <c r="I110" s="27"/>
      <c r="J110" s="225"/>
      <c r="K110" s="225"/>
      <c r="L110" s="225"/>
      <c r="M110" s="225"/>
      <c r="N110" s="225"/>
      <c r="O110" s="225"/>
      <c r="P110" s="81" t="s">
        <v>428</v>
      </c>
      <c r="Q110" s="27"/>
      <c r="R110" s="225"/>
      <c r="S110" s="93" t="s">
        <v>98</v>
      </c>
      <c r="T110" s="94" t="s">
        <v>99</v>
      </c>
      <c r="U110" s="227"/>
      <c r="V110" s="228"/>
      <c r="X110" s="80" t="s">
        <v>826</v>
      </c>
      <c r="Y110" s="80">
        <f t="shared" si="3"/>
        <v>45</v>
      </c>
      <c r="Z110" s="218"/>
      <c r="AA110" s="264"/>
      <c r="AB110" s="245">
        <f t="shared" si="4"/>
        <v>0</v>
      </c>
    </row>
    <row r="111" spans="1:32" ht="30">
      <c r="A111" s="27"/>
      <c r="B111" s="225"/>
      <c r="C111" s="225"/>
      <c r="D111" s="225"/>
      <c r="E111" s="225"/>
      <c r="F111" s="225"/>
      <c r="G111" s="225"/>
      <c r="H111" s="225"/>
      <c r="I111" s="27"/>
      <c r="J111" s="225"/>
      <c r="K111" s="225"/>
      <c r="L111" s="225"/>
      <c r="M111" s="225"/>
      <c r="N111" s="225"/>
      <c r="O111" s="225"/>
      <c r="P111" s="104">
        <v>230</v>
      </c>
      <c r="Q111" s="27"/>
      <c r="R111" s="225"/>
      <c r="S111" s="116" t="s">
        <v>98</v>
      </c>
      <c r="T111" s="117" t="s">
        <v>99</v>
      </c>
      <c r="U111" s="227"/>
      <c r="V111" s="228"/>
      <c r="X111" s="103" t="s">
        <v>100</v>
      </c>
      <c r="Y111" s="103">
        <f t="shared" si="3"/>
        <v>45</v>
      </c>
      <c r="Z111" s="217"/>
      <c r="AA111" s="263"/>
      <c r="AB111" s="244">
        <f t="shared" si="4"/>
        <v>0</v>
      </c>
    </row>
    <row r="112" spans="1:32" ht="30">
      <c r="A112" s="27"/>
      <c r="B112" s="225"/>
      <c r="C112" s="225"/>
      <c r="D112" s="225"/>
      <c r="E112" s="225"/>
      <c r="F112" s="225"/>
      <c r="G112" s="225"/>
      <c r="H112" s="225"/>
      <c r="I112" s="27"/>
      <c r="J112" s="225"/>
      <c r="K112" s="225"/>
      <c r="L112" s="225"/>
      <c r="M112" s="225"/>
      <c r="N112" s="225"/>
      <c r="O112" s="225"/>
      <c r="P112" s="81" t="s">
        <v>428</v>
      </c>
      <c r="Q112" s="27"/>
      <c r="R112" s="225"/>
      <c r="S112" s="93" t="s">
        <v>101</v>
      </c>
      <c r="T112" s="94" t="s">
        <v>102</v>
      </c>
      <c r="U112" s="227"/>
      <c r="V112" s="228"/>
      <c r="X112" s="80" t="s">
        <v>827</v>
      </c>
      <c r="Y112" s="80">
        <f t="shared" si="3"/>
        <v>45</v>
      </c>
      <c r="Z112" s="218"/>
      <c r="AA112" s="264"/>
      <c r="AB112" s="245">
        <f t="shared" si="4"/>
        <v>0</v>
      </c>
    </row>
    <row r="113" spans="1:28" ht="30">
      <c r="A113" s="27"/>
      <c r="B113" s="225"/>
      <c r="C113" s="225"/>
      <c r="D113" s="225"/>
      <c r="E113" s="225"/>
      <c r="F113" s="225"/>
      <c r="G113" s="225"/>
      <c r="H113" s="225"/>
      <c r="I113" s="27"/>
      <c r="J113" s="225"/>
      <c r="K113" s="225"/>
      <c r="L113" s="225"/>
      <c r="M113" s="225"/>
      <c r="N113" s="225"/>
      <c r="O113" s="225"/>
      <c r="P113" s="104">
        <v>230</v>
      </c>
      <c r="Q113" s="27"/>
      <c r="R113" s="225"/>
      <c r="S113" s="116" t="s">
        <v>101</v>
      </c>
      <c r="T113" s="117" t="s">
        <v>102</v>
      </c>
      <c r="U113" s="227"/>
      <c r="V113" s="228"/>
      <c r="X113" s="103" t="s">
        <v>103</v>
      </c>
      <c r="Y113" s="103">
        <f t="shared" si="3"/>
        <v>45</v>
      </c>
      <c r="Z113" s="217"/>
      <c r="AA113" s="263"/>
      <c r="AB113" s="244">
        <f t="shared" si="4"/>
        <v>0</v>
      </c>
    </row>
    <row r="114" spans="1:28" ht="30">
      <c r="A114" s="27"/>
      <c r="B114" s="225"/>
      <c r="C114" s="225"/>
      <c r="D114" s="225"/>
      <c r="E114" s="225"/>
      <c r="F114" s="225"/>
      <c r="G114" s="225"/>
      <c r="H114" s="225"/>
      <c r="I114" s="27"/>
      <c r="J114" s="225"/>
      <c r="K114" s="225"/>
      <c r="L114" s="225"/>
      <c r="M114" s="225"/>
      <c r="N114" s="225"/>
      <c r="O114" s="225"/>
      <c r="P114" s="81" t="s">
        <v>428</v>
      </c>
      <c r="Q114" s="27"/>
      <c r="R114" s="225"/>
      <c r="S114" s="93" t="s">
        <v>104</v>
      </c>
      <c r="T114" s="94" t="s">
        <v>105</v>
      </c>
      <c r="U114" s="227"/>
      <c r="V114" s="228"/>
      <c r="X114" s="80" t="s">
        <v>828</v>
      </c>
      <c r="Y114" s="80">
        <f t="shared" si="3"/>
        <v>45</v>
      </c>
      <c r="Z114" s="218"/>
      <c r="AA114" s="264"/>
      <c r="AB114" s="245">
        <f t="shared" si="4"/>
        <v>0</v>
      </c>
    </row>
    <row r="115" spans="1:28" ht="30">
      <c r="A115" s="27"/>
      <c r="B115" s="225"/>
      <c r="C115" s="225"/>
      <c r="D115" s="225"/>
      <c r="E115" s="225"/>
      <c r="F115" s="225"/>
      <c r="G115" s="225"/>
      <c r="H115" s="225"/>
      <c r="I115" s="27"/>
      <c r="J115" s="225"/>
      <c r="K115" s="225"/>
      <c r="L115" s="225"/>
      <c r="M115" s="225"/>
      <c r="N115" s="225"/>
      <c r="O115" s="225"/>
      <c r="P115" s="104">
        <v>230</v>
      </c>
      <c r="Q115" s="27"/>
      <c r="R115" s="225"/>
      <c r="S115" s="116" t="s">
        <v>104</v>
      </c>
      <c r="T115" s="117" t="s">
        <v>105</v>
      </c>
      <c r="U115" s="227"/>
      <c r="V115" s="228"/>
      <c r="X115" s="103" t="s">
        <v>106</v>
      </c>
      <c r="Y115" s="103">
        <f t="shared" si="3"/>
        <v>45</v>
      </c>
      <c r="Z115" s="217"/>
      <c r="AA115" s="263"/>
      <c r="AB115" s="244">
        <f t="shared" si="4"/>
        <v>0</v>
      </c>
    </row>
    <row r="116" spans="1:28" ht="30">
      <c r="A116" s="27"/>
      <c r="B116" s="225"/>
      <c r="C116" s="225"/>
      <c r="D116" s="225"/>
      <c r="E116" s="225"/>
      <c r="F116" s="225"/>
      <c r="G116" s="225"/>
      <c r="H116" s="225"/>
      <c r="I116" s="27"/>
      <c r="J116" s="225"/>
      <c r="K116" s="225"/>
      <c r="L116" s="225"/>
      <c r="M116" s="225"/>
      <c r="N116" s="225"/>
      <c r="O116" s="225"/>
      <c r="P116" s="81">
        <v>100</v>
      </c>
      <c r="Q116" s="27"/>
      <c r="R116" s="225"/>
      <c r="S116" s="93" t="s">
        <v>430</v>
      </c>
      <c r="T116" s="94" t="s">
        <v>431</v>
      </c>
      <c r="U116" s="227"/>
      <c r="V116" s="228"/>
      <c r="X116" s="80" t="s">
        <v>829</v>
      </c>
      <c r="Y116" s="80">
        <f t="shared" si="3"/>
        <v>45</v>
      </c>
      <c r="Z116" s="218"/>
      <c r="AA116" s="264"/>
      <c r="AB116" s="245">
        <f t="shared" si="4"/>
        <v>0</v>
      </c>
    </row>
    <row r="117" spans="1:28" ht="30">
      <c r="A117" s="27"/>
      <c r="B117" s="225"/>
      <c r="C117" s="225"/>
      <c r="D117" s="225"/>
      <c r="E117" s="225"/>
      <c r="F117" s="225"/>
      <c r="G117" s="225"/>
      <c r="H117" s="225"/>
      <c r="I117" s="27"/>
      <c r="J117" s="225"/>
      <c r="K117" s="225"/>
      <c r="L117" s="225"/>
      <c r="M117" s="225"/>
      <c r="N117" s="225"/>
      <c r="O117" s="225"/>
      <c r="P117" s="104">
        <v>230</v>
      </c>
      <c r="Q117" s="27"/>
      <c r="R117" s="225"/>
      <c r="S117" s="116" t="s">
        <v>430</v>
      </c>
      <c r="T117" s="117" t="s">
        <v>431</v>
      </c>
      <c r="U117" s="227"/>
      <c r="V117" s="228"/>
      <c r="X117" s="103" t="s">
        <v>830</v>
      </c>
      <c r="Y117" s="103">
        <f t="shared" si="3"/>
        <v>45</v>
      </c>
      <c r="Z117" s="217"/>
      <c r="AA117" s="263"/>
      <c r="AB117" s="244">
        <f t="shared" si="4"/>
        <v>0</v>
      </c>
    </row>
    <row r="118" spans="1:28" ht="30">
      <c r="A118" s="27"/>
      <c r="B118" s="225"/>
      <c r="C118" s="225"/>
      <c r="D118" s="225"/>
      <c r="E118" s="225"/>
      <c r="F118" s="225"/>
      <c r="G118" s="225"/>
      <c r="H118" s="225"/>
      <c r="I118" s="27"/>
      <c r="J118" s="225"/>
      <c r="K118" s="225"/>
      <c r="L118" s="225"/>
      <c r="M118" s="225"/>
      <c r="N118" s="225"/>
      <c r="O118" s="225"/>
      <c r="P118" s="81" t="s">
        <v>428</v>
      </c>
      <c r="Q118" s="27"/>
      <c r="R118" s="225"/>
      <c r="S118" s="95" t="s">
        <v>107</v>
      </c>
      <c r="T118" s="94" t="s">
        <v>108</v>
      </c>
      <c r="U118" s="227"/>
      <c r="V118" s="229"/>
      <c r="X118" s="80" t="s">
        <v>831</v>
      </c>
      <c r="Y118" s="80">
        <f t="shared" si="3"/>
        <v>45</v>
      </c>
      <c r="Z118" s="218"/>
      <c r="AA118" s="264"/>
      <c r="AB118" s="245">
        <f t="shared" si="4"/>
        <v>0</v>
      </c>
    </row>
    <row r="119" spans="1:28" ht="30">
      <c r="A119" s="27"/>
      <c r="B119" s="225"/>
      <c r="C119" s="225"/>
      <c r="D119" s="225"/>
      <c r="E119" s="225"/>
      <c r="F119" s="225"/>
      <c r="G119" s="225"/>
      <c r="H119" s="225"/>
      <c r="I119" s="27"/>
      <c r="J119" s="225"/>
      <c r="K119" s="225"/>
      <c r="L119" s="225"/>
      <c r="M119" s="225"/>
      <c r="N119" s="225"/>
      <c r="O119" s="225"/>
      <c r="P119" s="104">
        <v>230</v>
      </c>
      <c r="Q119" s="27"/>
      <c r="R119" s="225"/>
      <c r="S119" s="118" t="s">
        <v>107</v>
      </c>
      <c r="T119" s="117" t="s">
        <v>108</v>
      </c>
      <c r="U119" s="227"/>
      <c r="V119" s="229"/>
      <c r="X119" s="103" t="s">
        <v>109</v>
      </c>
      <c r="Y119" s="103">
        <f t="shared" si="3"/>
        <v>45</v>
      </c>
      <c r="Z119" s="217"/>
      <c r="AA119" s="263"/>
      <c r="AB119" s="244">
        <f t="shared" si="4"/>
        <v>0</v>
      </c>
    </row>
    <row r="120" spans="1:28" ht="142.5" customHeight="1">
      <c r="A120" s="27"/>
      <c r="B120" s="225"/>
      <c r="C120" s="225"/>
      <c r="D120" s="225"/>
      <c r="E120" s="225"/>
      <c r="F120" s="225"/>
      <c r="G120" s="225"/>
      <c r="H120" s="225"/>
      <c r="I120" s="27"/>
      <c r="J120" s="225"/>
      <c r="K120" s="225"/>
      <c r="L120" s="225"/>
      <c r="M120" s="225"/>
      <c r="N120" s="225"/>
      <c r="O120" s="225"/>
      <c r="P120" s="81" t="s">
        <v>428</v>
      </c>
      <c r="Q120" s="27"/>
      <c r="R120" s="225"/>
      <c r="S120" s="96" t="s">
        <v>110</v>
      </c>
      <c r="T120" s="94" t="s">
        <v>111</v>
      </c>
      <c r="U120" s="227"/>
      <c r="V120" s="229"/>
      <c r="X120" s="80" t="s">
        <v>832</v>
      </c>
      <c r="Y120" s="80">
        <f t="shared" si="3"/>
        <v>45</v>
      </c>
      <c r="Z120" s="218"/>
      <c r="AA120" s="264"/>
      <c r="AB120" s="245">
        <f t="shared" si="4"/>
        <v>0</v>
      </c>
    </row>
    <row r="121" spans="1:28" ht="137.25" customHeight="1">
      <c r="A121" s="27"/>
      <c r="B121" s="225"/>
      <c r="C121" s="225"/>
      <c r="D121" s="225"/>
      <c r="E121" s="225"/>
      <c r="F121" s="225"/>
      <c r="G121" s="225"/>
      <c r="H121" s="225"/>
      <c r="I121" s="27"/>
      <c r="J121" s="225"/>
      <c r="K121" s="225"/>
      <c r="L121" s="225"/>
      <c r="M121" s="225"/>
      <c r="N121" s="225"/>
      <c r="O121" s="225"/>
      <c r="P121" s="104">
        <v>230</v>
      </c>
      <c r="Q121" s="27"/>
      <c r="R121" s="225"/>
      <c r="S121" s="119" t="s">
        <v>110</v>
      </c>
      <c r="T121" s="117" t="s">
        <v>111</v>
      </c>
      <c r="U121" s="227"/>
      <c r="V121" s="229"/>
      <c r="X121" s="103" t="s">
        <v>112</v>
      </c>
      <c r="Y121" s="103">
        <f t="shared" si="3"/>
        <v>45</v>
      </c>
      <c r="Z121" s="217"/>
      <c r="AA121" s="263"/>
      <c r="AB121" s="244">
        <f t="shared" si="4"/>
        <v>0</v>
      </c>
    </row>
    <row r="122" spans="1:28" ht="30">
      <c r="A122" s="27"/>
      <c r="B122" s="225"/>
      <c r="C122" s="230"/>
      <c r="D122" s="231"/>
      <c r="E122" s="231"/>
      <c r="F122" s="231"/>
      <c r="G122" s="231"/>
      <c r="H122" s="231"/>
      <c r="I122" s="231"/>
      <c r="J122" s="231"/>
      <c r="K122" s="225"/>
      <c r="L122" s="225"/>
      <c r="M122" s="27"/>
      <c r="N122" s="231"/>
      <c r="O122" s="231"/>
      <c r="P122" s="97" t="s">
        <v>428</v>
      </c>
      <c r="Q122" s="27"/>
      <c r="R122" s="225"/>
      <c r="S122" s="93" t="s">
        <v>113</v>
      </c>
      <c r="T122" s="94" t="s">
        <v>114</v>
      </c>
      <c r="U122" s="227"/>
      <c r="V122" s="228"/>
      <c r="X122" s="80" t="s">
        <v>833</v>
      </c>
      <c r="Y122" s="80">
        <f t="shared" si="3"/>
        <v>45</v>
      </c>
      <c r="Z122" s="218"/>
      <c r="AA122" s="266"/>
      <c r="AB122" s="245">
        <f t="shared" si="4"/>
        <v>0</v>
      </c>
    </row>
    <row r="123" spans="1:28" ht="30">
      <c r="A123" s="27"/>
      <c r="B123" s="225"/>
      <c r="C123" s="230"/>
      <c r="D123" s="231"/>
      <c r="E123" s="231"/>
      <c r="F123" s="231"/>
      <c r="G123" s="231"/>
      <c r="H123" s="231"/>
      <c r="I123" s="231"/>
      <c r="J123" s="231"/>
      <c r="K123" s="225"/>
      <c r="L123" s="225"/>
      <c r="M123" s="27"/>
      <c r="N123" s="231"/>
      <c r="O123" s="231"/>
      <c r="P123" s="120">
        <v>230</v>
      </c>
      <c r="Q123" s="27"/>
      <c r="R123" s="225"/>
      <c r="S123" s="116" t="s">
        <v>113</v>
      </c>
      <c r="T123" s="117" t="s">
        <v>114</v>
      </c>
      <c r="U123" s="227"/>
      <c r="V123" s="228"/>
      <c r="X123" s="103" t="s">
        <v>115</v>
      </c>
      <c r="Y123" s="103">
        <f t="shared" si="3"/>
        <v>45</v>
      </c>
      <c r="Z123" s="217"/>
      <c r="AA123" s="263"/>
      <c r="AB123" s="244">
        <f t="shared" si="4"/>
        <v>0</v>
      </c>
    </row>
    <row r="124" spans="1:28" ht="45">
      <c r="A124" s="27"/>
      <c r="B124" s="225"/>
      <c r="C124" s="230"/>
      <c r="D124" s="231"/>
      <c r="E124" s="231"/>
      <c r="F124" s="231"/>
      <c r="G124" s="231"/>
      <c r="H124" s="231"/>
      <c r="I124" s="231"/>
      <c r="J124" s="231"/>
      <c r="K124" s="225"/>
      <c r="L124" s="225"/>
      <c r="M124" s="27"/>
      <c r="N124" s="231"/>
      <c r="O124" s="231"/>
      <c r="P124" s="97" t="s">
        <v>428</v>
      </c>
      <c r="Q124" s="27"/>
      <c r="R124" s="225"/>
      <c r="S124" s="93" t="s">
        <v>432</v>
      </c>
      <c r="T124" s="94" t="s">
        <v>433</v>
      </c>
      <c r="U124" s="227"/>
      <c r="V124" s="228"/>
      <c r="X124" s="80" t="s">
        <v>834</v>
      </c>
      <c r="Y124" s="80">
        <f t="shared" si="3"/>
        <v>45</v>
      </c>
      <c r="Z124" s="218"/>
      <c r="AA124" s="264"/>
      <c r="AB124" s="245">
        <f t="shared" si="4"/>
        <v>0</v>
      </c>
    </row>
    <row r="125" spans="1:28" ht="45">
      <c r="A125" s="27"/>
      <c r="B125" s="225"/>
      <c r="C125" s="230"/>
      <c r="D125" s="231"/>
      <c r="E125" s="231"/>
      <c r="F125" s="231"/>
      <c r="G125" s="231"/>
      <c r="H125" s="231"/>
      <c r="I125" s="231"/>
      <c r="J125" s="231"/>
      <c r="K125" s="225"/>
      <c r="L125" s="225"/>
      <c r="M125" s="27"/>
      <c r="N125" s="231"/>
      <c r="O125" s="231"/>
      <c r="P125" s="120">
        <v>230</v>
      </c>
      <c r="Q125" s="27"/>
      <c r="R125" s="225"/>
      <c r="S125" s="116" t="s">
        <v>432</v>
      </c>
      <c r="T125" s="117" t="s">
        <v>433</v>
      </c>
      <c r="U125" s="227"/>
      <c r="V125" s="228"/>
      <c r="X125" s="103" t="s">
        <v>835</v>
      </c>
      <c r="Y125" s="103">
        <f t="shared" si="3"/>
        <v>45</v>
      </c>
      <c r="Z125" s="217"/>
      <c r="AA125" s="263"/>
      <c r="AB125" s="244">
        <f t="shared" si="4"/>
        <v>0</v>
      </c>
    </row>
    <row r="126" spans="1:28" ht="45">
      <c r="A126" s="27"/>
      <c r="B126" s="225"/>
      <c r="C126" s="230"/>
      <c r="D126" s="231"/>
      <c r="E126" s="231"/>
      <c r="F126" s="231"/>
      <c r="G126" s="231"/>
      <c r="H126" s="231"/>
      <c r="I126" s="231"/>
      <c r="J126" s="231"/>
      <c r="K126" s="225"/>
      <c r="L126" s="225"/>
      <c r="M126" s="27"/>
      <c r="N126" s="231"/>
      <c r="O126" s="231"/>
      <c r="P126" s="97" t="s">
        <v>428</v>
      </c>
      <c r="Q126" s="27"/>
      <c r="R126" s="225"/>
      <c r="S126" s="93" t="s">
        <v>434</v>
      </c>
      <c r="T126" s="94" t="s">
        <v>435</v>
      </c>
      <c r="U126" s="227"/>
      <c r="V126" s="228"/>
      <c r="X126" s="80" t="s">
        <v>836</v>
      </c>
      <c r="Y126" s="80">
        <f t="shared" si="3"/>
        <v>45</v>
      </c>
      <c r="Z126" s="218"/>
      <c r="AA126" s="264"/>
      <c r="AB126" s="245">
        <f t="shared" si="4"/>
        <v>0</v>
      </c>
    </row>
    <row r="127" spans="1:28" ht="45">
      <c r="A127" s="27"/>
      <c r="B127" s="225"/>
      <c r="C127" s="230"/>
      <c r="D127" s="231"/>
      <c r="E127" s="231"/>
      <c r="F127" s="231"/>
      <c r="G127" s="231"/>
      <c r="H127" s="231"/>
      <c r="I127" s="231"/>
      <c r="J127" s="231"/>
      <c r="K127" s="225"/>
      <c r="L127" s="225"/>
      <c r="M127" s="27"/>
      <c r="N127" s="231"/>
      <c r="O127" s="231"/>
      <c r="P127" s="120">
        <v>230</v>
      </c>
      <c r="Q127" s="27"/>
      <c r="R127" s="225"/>
      <c r="S127" s="116" t="s">
        <v>434</v>
      </c>
      <c r="T127" s="117" t="s">
        <v>435</v>
      </c>
      <c r="U127" s="227"/>
      <c r="V127" s="228"/>
      <c r="X127" s="103" t="s">
        <v>837</v>
      </c>
      <c r="Y127" s="103">
        <f t="shared" si="3"/>
        <v>45</v>
      </c>
      <c r="Z127" s="217"/>
      <c r="AA127" s="263"/>
      <c r="AB127" s="244">
        <f t="shared" si="4"/>
        <v>0</v>
      </c>
    </row>
    <row r="128" spans="1:28" ht="30">
      <c r="A128" s="27"/>
      <c r="B128" s="225"/>
      <c r="C128" s="230"/>
      <c r="D128" s="231"/>
      <c r="E128" s="231"/>
      <c r="F128" s="231"/>
      <c r="G128" s="231"/>
      <c r="H128" s="231"/>
      <c r="I128" s="231"/>
      <c r="J128" s="231"/>
      <c r="K128" s="225"/>
      <c r="L128" s="225"/>
      <c r="M128" s="27"/>
      <c r="N128" s="231"/>
      <c r="O128" s="231"/>
      <c r="P128" s="97" t="s">
        <v>428</v>
      </c>
      <c r="Q128" s="27"/>
      <c r="R128" s="225"/>
      <c r="S128" s="93" t="s">
        <v>436</v>
      </c>
      <c r="T128" s="94" t="s">
        <v>437</v>
      </c>
      <c r="U128" s="227"/>
      <c r="V128" s="228"/>
      <c r="X128" s="80" t="s">
        <v>838</v>
      </c>
      <c r="Y128" s="80">
        <f t="shared" si="3"/>
        <v>45</v>
      </c>
      <c r="Z128" s="218"/>
      <c r="AA128" s="264"/>
      <c r="AB128" s="245">
        <f t="shared" si="4"/>
        <v>0</v>
      </c>
    </row>
    <row r="129" spans="1:28" ht="30">
      <c r="A129" s="27"/>
      <c r="B129" s="225"/>
      <c r="C129" s="230"/>
      <c r="D129" s="231"/>
      <c r="E129" s="231"/>
      <c r="F129" s="231"/>
      <c r="G129" s="231"/>
      <c r="H129" s="231"/>
      <c r="I129" s="231"/>
      <c r="J129" s="231"/>
      <c r="K129" s="225"/>
      <c r="L129" s="225"/>
      <c r="M129" s="27"/>
      <c r="N129" s="231"/>
      <c r="O129" s="231"/>
      <c r="P129" s="120">
        <v>230</v>
      </c>
      <c r="Q129" s="27"/>
      <c r="R129" s="225"/>
      <c r="S129" s="116" t="s">
        <v>436</v>
      </c>
      <c r="T129" s="117" t="s">
        <v>437</v>
      </c>
      <c r="U129" s="227"/>
      <c r="V129" s="228"/>
      <c r="X129" s="103" t="s">
        <v>839</v>
      </c>
      <c r="Y129" s="103">
        <f t="shared" si="3"/>
        <v>45</v>
      </c>
      <c r="Z129" s="217"/>
      <c r="AA129" s="263"/>
      <c r="AB129" s="244">
        <f t="shared" si="4"/>
        <v>0</v>
      </c>
    </row>
    <row r="130" spans="1:28" ht="31.5">
      <c r="A130" s="27"/>
      <c r="B130" s="225"/>
      <c r="C130" s="230"/>
      <c r="D130" s="231"/>
      <c r="E130" s="231"/>
      <c r="F130" s="231"/>
      <c r="G130" s="231"/>
      <c r="H130" s="231"/>
      <c r="I130" s="231"/>
      <c r="J130" s="231"/>
      <c r="K130" s="225"/>
      <c r="L130" s="225"/>
      <c r="M130" s="27"/>
      <c r="N130" s="231"/>
      <c r="O130" s="231"/>
      <c r="P130" s="97" t="s">
        <v>428</v>
      </c>
      <c r="Q130" s="27"/>
      <c r="R130" s="225"/>
      <c r="S130" s="93" t="s">
        <v>438</v>
      </c>
      <c r="T130" s="94" t="s">
        <v>439</v>
      </c>
      <c r="U130" s="227"/>
      <c r="V130" s="228"/>
      <c r="X130" s="80" t="s">
        <v>840</v>
      </c>
      <c r="Y130" s="80">
        <f t="shared" si="3"/>
        <v>45</v>
      </c>
      <c r="Z130" s="218"/>
      <c r="AA130" s="264"/>
      <c r="AB130" s="245">
        <f t="shared" si="4"/>
        <v>0</v>
      </c>
    </row>
    <row r="131" spans="1:28" ht="31.5">
      <c r="A131" s="27"/>
      <c r="B131" s="225"/>
      <c r="C131" s="230"/>
      <c r="D131" s="231"/>
      <c r="E131" s="231"/>
      <c r="F131" s="231"/>
      <c r="G131" s="231"/>
      <c r="H131" s="231"/>
      <c r="I131" s="231"/>
      <c r="J131" s="231"/>
      <c r="K131" s="225"/>
      <c r="L131" s="225"/>
      <c r="M131" s="27"/>
      <c r="N131" s="231"/>
      <c r="O131" s="231"/>
      <c r="P131" s="120">
        <v>230</v>
      </c>
      <c r="Q131" s="27"/>
      <c r="R131" s="225"/>
      <c r="S131" s="116" t="s">
        <v>438</v>
      </c>
      <c r="T131" s="117" t="s">
        <v>439</v>
      </c>
      <c r="U131" s="227"/>
      <c r="V131" s="228"/>
      <c r="X131" s="103" t="s">
        <v>841</v>
      </c>
      <c r="Y131" s="103">
        <f t="shared" si="3"/>
        <v>45</v>
      </c>
      <c r="Z131" s="217"/>
      <c r="AA131" s="263"/>
      <c r="AB131" s="244">
        <f t="shared" si="4"/>
        <v>0</v>
      </c>
    </row>
    <row r="132" spans="1:28" ht="30">
      <c r="A132" s="27"/>
      <c r="B132" s="225"/>
      <c r="C132" s="230"/>
      <c r="D132" s="231"/>
      <c r="E132" s="231"/>
      <c r="F132" s="231"/>
      <c r="G132" s="231"/>
      <c r="H132" s="231"/>
      <c r="I132" s="231"/>
      <c r="J132" s="231"/>
      <c r="K132" s="225"/>
      <c r="L132" s="225"/>
      <c r="M132" s="27"/>
      <c r="N132" s="231"/>
      <c r="O132" s="231"/>
      <c r="P132" s="97" t="s">
        <v>428</v>
      </c>
      <c r="Q132" s="27"/>
      <c r="R132" s="225"/>
      <c r="S132" s="93" t="s">
        <v>440</v>
      </c>
      <c r="T132" s="94" t="s">
        <v>441</v>
      </c>
      <c r="U132" s="227"/>
      <c r="V132" s="228"/>
      <c r="X132" s="80" t="s">
        <v>842</v>
      </c>
      <c r="Y132" s="80">
        <f t="shared" si="3"/>
        <v>45</v>
      </c>
      <c r="Z132" s="218"/>
      <c r="AA132" s="264"/>
      <c r="AB132" s="245">
        <f t="shared" si="4"/>
        <v>0</v>
      </c>
    </row>
    <row r="133" spans="1:28" ht="30">
      <c r="A133" s="27"/>
      <c r="B133" s="225"/>
      <c r="C133" s="230"/>
      <c r="D133" s="231"/>
      <c r="E133" s="231"/>
      <c r="F133" s="231"/>
      <c r="G133" s="231"/>
      <c r="H133" s="231"/>
      <c r="I133" s="231"/>
      <c r="J133" s="231"/>
      <c r="K133" s="225"/>
      <c r="L133" s="225"/>
      <c r="M133" s="27"/>
      <c r="N133" s="231"/>
      <c r="O133" s="231"/>
      <c r="P133" s="120">
        <v>230</v>
      </c>
      <c r="Q133" s="27"/>
      <c r="R133" s="225"/>
      <c r="S133" s="116" t="s">
        <v>440</v>
      </c>
      <c r="T133" s="117" t="s">
        <v>441</v>
      </c>
      <c r="U133" s="227"/>
      <c r="V133" s="228"/>
      <c r="X133" s="103" t="s">
        <v>843</v>
      </c>
      <c r="Y133" s="103">
        <f t="shared" si="3"/>
        <v>45</v>
      </c>
      <c r="Z133" s="217"/>
      <c r="AA133" s="263"/>
      <c r="AB133" s="244">
        <f t="shared" si="4"/>
        <v>0</v>
      </c>
    </row>
    <row r="134" spans="1:28" ht="30">
      <c r="A134" s="27"/>
      <c r="B134" s="225"/>
      <c r="C134" s="230"/>
      <c r="D134" s="231"/>
      <c r="E134" s="231"/>
      <c r="F134" s="231"/>
      <c r="G134" s="231"/>
      <c r="H134" s="231"/>
      <c r="I134" s="231"/>
      <c r="J134" s="231"/>
      <c r="K134" s="225"/>
      <c r="L134" s="225"/>
      <c r="M134" s="27"/>
      <c r="N134" s="231"/>
      <c r="O134" s="231"/>
      <c r="P134" s="97" t="s">
        <v>428</v>
      </c>
      <c r="Q134" s="27"/>
      <c r="R134" s="225"/>
      <c r="S134" s="93" t="s">
        <v>442</v>
      </c>
      <c r="T134" s="94" t="s">
        <v>443</v>
      </c>
      <c r="U134" s="227"/>
      <c r="V134" s="228"/>
      <c r="X134" s="80" t="s">
        <v>844</v>
      </c>
      <c r="Y134" s="80">
        <f t="shared" si="3"/>
        <v>45</v>
      </c>
      <c r="Z134" s="218"/>
      <c r="AA134" s="264"/>
      <c r="AB134" s="245">
        <f t="shared" si="4"/>
        <v>0</v>
      </c>
    </row>
    <row r="135" spans="1:28" ht="30">
      <c r="A135" s="27"/>
      <c r="B135" s="225"/>
      <c r="C135" s="230"/>
      <c r="D135" s="231"/>
      <c r="E135" s="231"/>
      <c r="F135" s="231"/>
      <c r="G135" s="231"/>
      <c r="H135" s="231"/>
      <c r="I135" s="231"/>
      <c r="J135" s="231"/>
      <c r="K135" s="225"/>
      <c r="L135" s="225"/>
      <c r="M135" s="27"/>
      <c r="N135" s="231"/>
      <c r="O135" s="231"/>
      <c r="P135" s="120">
        <v>230</v>
      </c>
      <c r="Q135" s="27"/>
      <c r="R135" s="225"/>
      <c r="S135" s="116" t="s">
        <v>442</v>
      </c>
      <c r="T135" s="117" t="s">
        <v>443</v>
      </c>
      <c r="U135" s="227"/>
      <c r="V135" s="228"/>
      <c r="X135" s="103" t="s">
        <v>845</v>
      </c>
      <c r="Y135" s="103">
        <f t="shared" si="3"/>
        <v>45</v>
      </c>
      <c r="Z135" s="217"/>
      <c r="AA135" s="263"/>
      <c r="AB135" s="244">
        <f t="shared" si="4"/>
        <v>0</v>
      </c>
    </row>
    <row r="136" spans="1:28" ht="45">
      <c r="A136" s="27"/>
      <c r="B136" s="225"/>
      <c r="C136" s="230"/>
      <c r="D136" s="231"/>
      <c r="E136" s="231"/>
      <c r="F136" s="231"/>
      <c r="G136" s="231"/>
      <c r="H136" s="231"/>
      <c r="I136" s="231"/>
      <c r="J136" s="231"/>
      <c r="K136" s="225"/>
      <c r="L136" s="225"/>
      <c r="M136" s="27"/>
      <c r="N136" s="231"/>
      <c r="O136" s="231"/>
      <c r="P136" s="97" t="s">
        <v>428</v>
      </c>
      <c r="Q136" s="27"/>
      <c r="R136" s="225"/>
      <c r="S136" s="93" t="s">
        <v>444</v>
      </c>
      <c r="T136" s="94" t="s">
        <v>445</v>
      </c>
      <c r="U136" s="227"/>
      <c r="V136" s="228"/>
      <c r="X136" s="80" t="s">
        <v>846</v>
      </c>
      <c r="Y136" s="80">
        <f t="shared" si="3"/>
        <v>45</v>
      </c>
      <c r="Z136" s="218"/>
      <c r="AA136" s="264"/>
      <c r="AB136" s="245">
        <f t="shared" si="4"/>
        <v>0</v>
      </c>
    </row>
    <row r="137" spans="1:28" ht="45">
      <c r="A137" s="27"/>
      <c r="B137" s="225"/>
      <c r="C137" s="230"/>
      <c r="D137" s="231"/>
      <c r="E137" s="231"/>
      <c r="F137" s="231"/>
      <c r="G137" s="231"/>
      <c r="H137" s="231"/>
      <c r="I137" s="231"/>
      <c r="J137" s="231"/>
      <c r="K137" s="225"/>
      <c r="L137" s="225"/>
      <c r="M137" s="27"/>
      <c r="N137" s="231"/>
      <c r="O137" s="231"/>
      <c r="P137" s="120">
        <v>230</v>
      </c>
      <c r="Q137" s="27"/>
      <c r="R137" s="225"/>
      <c r="S137" s="116" t="s">
        <v>444</v>
      </c>
      <c r="T137" s="117" t="s">
        <v>445</v>
      </c>
      <c r="U137" s="227"/>
      <c r="V137" s="228"/>
      <c r="X137" s="103" t="s">
        <v>847</v>
      </c>
      <c r="Y137" s="103">
        <f t="shared" si="3"/>
        <v>45</v>
      </c>
      <c r="Z137" s="217"/>
      <c r="AA137" s="263"/>
      <c r="AB137" s="244">
        <f t="shared" si="4"/>
        <v>0</v>
      </c>
    </row>
    <row r="138" spans="1:28" ht="45">
      <c r="A138" s="27"/>
      <c r="B138" s="225"/>
      <c r="C138" s="230"/>
      <c r="D138" s="231"/>
      <c r="E138" s="231"/>
      <c r="F138" s="231"/>
      <c r="G138" s="231"/>
      <c r="H138" s="231"/>
      <c r="I138" s="231"/>
      <c r="J138" s="231"/>
      <c r="K138" s="225"/>
      <c r="L138" s="225"/>
      <c r="M138" s="27"/>
      <c r="N138" s="231"/>
      <c r="O138" s="231"/>
      <c r="P138" s="97" t="s">
        <v>428</v>
      </c>
      <c r="Q138" s="27"/>
      <c r="R138" s="225"/>
      <c r="S138" s="93" t="s">
        <v>446</v>
      </c>
      <c r="T138" s="94" t="s">
        <v>447</v>
      </c>
      <c r="U138" s="227"/>
      <c r="V138" s="228"/>
      <c r="X138" s="80" t="s">
        <v>848</v>
      </c>
      <c r="Y138" s="80">
        <f t="shared" si="3"/>
        <v>45</v>
      </c>
      <c r="Z138" s="218"/>
      <c r="AA138" s="264"/>
      <c r="AB138" s="245">
        <f t="shared" si="4"/>
        <v>0</v>
      </c>
    </row>
    <row r="139" spans="1:28" ht="45">
      <c r="A139" s="27"/>
      <c r="B139" s="225"/>
      <c r="C139" s="230"/>
      <c r="D139" s="231"/>
      <c r="E139" s="231"/>
      <c r="F139" s="231"/>
      <c r="G139" s="231"/>
      <c r="H139" s="231"/>
      <c r="I139" s="231"/>
      <c r="J139" s="231"/>
      <c r="K139" s="225"/>
      <c r="L139" s="225"/>
      <c r="M139" s="27"/>
      <c r="N139" s="231"/>
      <c r="O139" s="231"/>
      <c r="P139" s="120">
        <v>230</v>
      </c>
      <c r="Q139" s="27"/>
      <c r="R139" s="225"/>
      <c r="S139" s="116" t="s">
        <v>446</v>
      </c>
      <c r="T139" s="117" t="s">
        <v>447</v>
      </c>
      <c r="U139" s="227"/>
      <c r="V139" s="228"/>
      <c r="X139" s="103" t="s">
        <v>849</v>
      </c>
      <c r="Y139" s="103">
        <f t="shared" si="3"/>
        <v>45</v>
      </c>
      <c r="Z139" s="217"/>
      <c r="AA139" s="263"/>
      <c r="AB139" s="244">
        <f t="shared" si="4"/>
        <v>0</v>
      </c>
    </row>
    <row r="140" spans="1:28" ht="45">
      <c r="A140" s="27"/>
      <c r="B140" s="225"/>
      <c r="C140" s="230"/>
      <c r="D140" s="231"/>
      <c r="E140" s="231"/>
      <c r="F140" s="231"/>
      <c r="G140" s="231"/>
      <c r="H140" s="231"/>
      <c r="I140" s="231"/>
      <c r="J140" s="231"/>
      <c r="K140" s="225"/>
      <c r="L140" s="230"/>
      <c r="M140" s="27"/>
      <c r="N140" s="231"/>
      <c r="O140" s="231"/>
      <c r="P140" s="97" t="s">
        <v>428</v>
      </c>
      <c r="Q140" s="27"/>
      <c r="R140" s="225"/>
      <c r="S140" s="93" t="s">
        <v>116</v>
      </c>
      <c r="T140" s="94" t="s">
        <v>117</v>
      </c>
      <c r="U140" s="227"/>
      <c r="V140" s="228"/>
      <c r="X140" s="80" t="s">
        <v>850</v>
      </c>
      <c r="Y140" s="80">
        <f t="shared" si="3"/>
        <v>45</v>
      </c>
      <c r="Z140" s="218"/>
      <c r="AA140" s="264"/>
      <c r="AB140" s="245">
        <f t="shared" si="4"/>
        <v>0</v>
      </c>
    </row>
    <row r="141" spans="1:28" ht="45">
      <c r="A141" s="27"/>
      <c r="B141" s="225"/>
      <c r="C141" s="230"/>
      <c r="D141" s="231"/>
      <c r="E141" s="231"/>
      <c r="F141" s="231"/>
      <c r="G141" s="231"/>
      <c r="H141" s="231"/>
      <c r="I141" s="231"/>
      <c r="J141" s="231"/>
      <c r="K141" s="225"/>
      <c r="L141" s="230"/>
      <c r="M141" s="27"/>
      <c r="N141" s="231"/>
      <c r="O141" s="231"/>
      <c r="P141" s="120">
        <v>230</v>
      </c>
      <c r="Q141" s="27"/>
      <c r="R141" s="225"/>
      <c r="S141" s="116" t="s">
        <v>116</v>
      </c>
      <c r="T141" s="117" t="s">
        <v>117</v>
      </c>
      <c r="U141" s="227"/>
      <c r="V141" s="228"/>
      <c r="X141" s="103" t="s">
        <v>118</v>
      </c>
      <c r="Y141" s="103">
        <f t="shared" si="3"/>
        <v>45</v>
      </c>
      <c r="Z141" s="217"/>
      <c r="AA141" s="263"/>
      <c r="AB141" s="244">
        <f t="shared" si="4"/>
        <v>0</v>
      </c>
    </row>
    <row r="142" spans="1:28" ht="30">
      <c r="A142" s="27"/>
      <c r="B142" s="225"/>
      <c r="C142" s="230"/>
      <c r="D142" s="231"/>
      <c r="E142" s="231"/>
      <c r="F142" s="231"/>
      <c r="G142" s="231"/>
      <c r="H142" s="231"/>
      <c r="I142" s="231"/>
      <c r="J142" s="231"/>
      <c r="K142" s="225"/>
      <c r="L142" s="230"/>
      <c r="M142" s="27"/>
      <c r="N142" s="231"/>
      <c r="O142" s="231"/>
      <c r="P142" s="97" t="s">
        <v>428</v>
      </c>
      <c r="Q142" s="27"/>
      <c r="R142" s="225"/>
      <c r="S142" s="93" t="s">
        <v>448</v>
      </c>
      <c r="T142" s="94" t="s">
        <v>449</v>
      </c>
      <c r="U142" s="227"/>
      <c r="V142" s="228"/>
      <c r="X142" s="80" t="s">
        <v>851</v>
      </c>
      <c r="Y142" s="80">
        <f t="shared" si="3"/>
        <v>45</v>
      </c>
      <c r="Z142" s="218"/>
      <c r="AA142" s="264"/>
      <c r="AB142" s="245">
        <f t="shared" si="4"/>
        <v>0</v>
      </c>
    </row>
    <row r="143" spans="1:28" ht="30">
      <c r="A143" s="27"/>
      <c r="B143" s="225"/>
      <c r="C143" s="230"/>
      <c r="D143" s="231"/>
      <c r="E143" s="231"/>
      <c r="F143" s="231"/>
      <c r="G143" s="231"/>
      <c r="H143" s="231"/>
      <c r="I143" s="231"/>
      <c r="J143" s="231"/>
      <c r="K143" s="225"/>
      <c r="L143" s="230"/>
      <c r="M143" s="27"/>
      <c r="N143" s="231"/>
      <c r="O143" s="231"/>
      <c r="P143" s="120">
        <v>230</v>
      </c>
      <c r="Q143" s="27"/>
      <c r="R143" s="225"/>
      <c r="S143" s="116" t="s">
        <v>448</v>
      </c>
      <c r="T143" s="117" t="s">
        <v>449</v>
      </c>
      <c r="U143" s="227"/>
      <c r="V143" s="228"/>
      <c r="X143" s="103" t="s">
        <v>852</v>
      </c>
      <c r="Y143" s="103">
        <f t="shared" ref="Y143:Y206" si="5">LEN(X143)</f>
        <v>45</v>
      </c>
      <c r="Z143" s="217"/>
      <c r="AA143" s="263"/>
      <c r="AB143" s="244">
        <f t="shared" si="4"/>
        <v>0</v>
      </c>
    </row>
    <row r="144" spans="1:28" ht="30">
      <c r="A144" s="27"/>
      <c r="B144" s="225"/>
      <c r="C144" s="230"/>
      <c r="D144" s="231"/>
      <c r="E144" s="231"/>
      <c r="F144" s="231"/>
      <c r="G144" s="231"/>
      <c r="H144" s="231"/>
      <c r="I144" s="231"/>
      <c r="J144" s="231"/>
      <c r="K144" s="225"/>
      <c r="L144" s="230"/>
      <c r="M144" s="27"/>
      <c r="N144" s="231"/>
      <c r="O144" s="231"/>
      <c r="P144" s="97" t="s">
        <v>428</v>
      </c>
      <c r="Q144" s="27"/>
      <c r="R144" s="225"/>
      <c r="S144" s="93" t="s">
        <v>119</v>
      </c>
      <c r="T144" s="94" t="s">
        <v>120</v>
      </c>
      <c r="U144" s="227"/>
      <c r="V144" s="228"/>
      <c r="X144" s="80" t="s">
        <v>853</v>
      </c>
      <c r="Y144" s="80">
        <f t="shared" si="5"/>
        <v>45</v>
      </c>
      <c r="Z144" s="218"/>
      <c r="AA144" s="264"/>
      <c r="AB144" s="245">
        <f t="shared" ref="AB144:AB207" si="6">+Z144+AA144</f>
        <v>0</v>
      </c>
    </row>
    <row r="145" spans="1:28" ht="30">
      <c r="A145" s="27"/>
      <c r="B145" s="225"/>
      <c r="C145" s="230"/>
      <c r="D145" s="231"/>
      <c r="E145" s="231"/>
      <c r="F145" s="231"/>
      <c r="G145" s="231"/>
      <c r="H145" s="231"/>
      <c r="I145" s="231"/>
      <c r="J145" s="231"/>
      <c r="K145" s="225"/>
      <c r="L145" s="230"/>
      <c r="M145" s="27"/>
      <c r="N145" s="231"/>
      <c r="O145" s="231"/>
      <c r="P145" s="120">
        <v>230</v>
      </c>
      <c r="Q145" s="27"/>
      <c r="R145" s="225"/>
      <c r="S145" s="116" t="s">
        <v>119</v>
      </c>
      <c r="T145" s="117" t="s">
        <v>120</v>
      </c>
      <c r="U145" s="227"/>
      <c r="V145" s="228"/>
      <c r="X145" s="103" t="s">
        <v>121</v>
      </c>
      <c r="Y145" s="103">
        <f t="shared" si="5"/>
        <v>45</v>
      </c>
      <c r="Z145" s="217"/>
      <c r="AA145" s="263"/>
      <c r="AB145" s="244">
        <f t="shared" si="6"/>
        <v>0</v>
      </c>
    </row>
    <row r="146" spans="1:28" ht="30">
      <c r="A146" s="27"/>
      <c r="B146" s="225"/>
      <c r="C146" s="230"/>
      <c r="D146" s="231"/>
      <c r="E146" s="231"/>
      <c r="F146" s="231"/>
      <c r="G146" s="231"/>
      <c r="H146" s="231"/>
      <c r="I146" s="231"/>
      <c r="J146" s="231"/>
      <c r="K146" s="225"/>
      <c r="L146" s="230"/>
      <c r="M146" s="27"/>
      <c r="N146" s="231"/>
      <c r="O146" s="231"/>
      <c r="P146" s="97" t="s">
        <v>428</v>
      </c>
      <c r="Q146" s="27"/>
      <c r="R146" s="225"/>
      <c r="S146" s="93" t="s">
        <v>450</v>
      </c>
      <c r="T146" s="94" t="s">
        <v>451</v>
      </c>
      <c r="U146" s="227"/>
      <c r="V146" s="228"/>
      <c r="X146" s="80" t="s">
        <v>854</v>
      </c>
      <c r="Y146" s="80">
        <f t="shared" si="5"/>
        <v>45</v>
      </c>
      <c r="Z146" s="218"/>
      <c r="AA146" s="264"/>
      <c r="AB146" s="245">
        <f t="shared" si="6"/>
        <v>0</v>
      </c>
    </row>
    <row r="147" spans="1:28" ht="30">
      <c r="A147" s="27"/>
      <c r="B147" s="225"/>
      <c r="C147" s="230"/>
      <c r="D147" s="231"/>
      <c r="E147" s="231"/>
      <c r="F147" s="231"/>
      <c r="G147" s="231"/>
      <c r="H147" s="231"/>
      <c r="I147" s="231"/>
      <c r="J147" s="231"/>
      <c r="K147" s="225"/>
      <c r="L147" s="230"/>
      <c r="M147" s="27"/>
      <c r="N147" s="231"/>
      <c r="O147" s="231"/>
      <c r="P147" s="120">
        <v>230</v>
      </c>
      <c r="Q147" s="27"/>
      <c r="R147" s="225"/>
      <c r="S147" s="116" t="s">
        <v>450</v>
      </c>
      <c r="T147" s="117" t="s">
        <v>451</v>
      </c>
      <c r="U147" s="227"/>
      <c r="V147" s="228"/>
      <c r="X147" s="103" t="s">
        <v>855</v>
      </c>
      <c r="Y147" s="103">
        <f t="shared" si="5"/>
        <v>45</v>
      </c>
      <c r="Z147" s="217"/>
      <c r="AA147" s="263"/>
      <c r="AB147" s="244">
        <f t="shared" si="6"/>
        <v>0</v>
      </c>
    </row>
    <row r="148" spans="1:28" ht="30">
      <c r="A148" s="27"/>
      <c r="B148" s="225"/>
      <c r="C148" s="230"/>
      <c r="D148" s="231"/>
      <c r="E148" s="231"/>
      <c r="F148" s="231"/>
      <c r="G148" s="231"/>
      <c r="H148" s="231"/>
      <c r="I148" s="231"/>
      <c r="J148" s="231"/>
      <c r="K148" s="225"/>
      <c r="L148" s="230"/>
      <c r="M148" s="27"/>
      <c r="N148" s="231"/>
      <c r="O148" s="231"/>
      <c r="P148" s="97" t="s">
        <v>428</v>
      </c>
      <c r="Q148" s="27"/>
      <c r="R148" s="225"/>
      <c r="S148" s="93" t="s">
        <v>452</v>
      </c>
      <c r="T148" s="94" t="s">
        <v>453</v>
      </c>
      <c r="U148" s="227"/>
      <c r="V148" s="228"/>
      <c r="X148" s="80" t="s">
        <v>856</v>
      </c>
      <c r="Y148" s="80">
        <f t="shared" si="5"/>
        <v>45</v>
      </c>
      <c r="Z148" s="218"/>
      <c r="AA148" s="264"/>
      <c r="AB148" s="245">
        <f t="shared" si="6"/>
        <v>0</v>
      </c>
    </row>
    <row r="149" spans="1:28" ht="30">
      <c r="A149" s="27"/>
      <c r="B149" s="225"/>
      <c r="C149" s="230"/>
      <c r="D149" s="231"/>
      <c r="E149" s="231"/>
      <c r="F149" s="231"/>
      <c r="G149" s="231"/>
      <c r="H149" s="231"/>
      <c r="I149" s="231"/>
      <c r="J149" s="231"/>
      <c r="K149" s="225"/>
      <c r="L149" s="230"/>
      <c r="M149" s="27"/>
      <c r="N149" s="231"/>
      <c r="O149" s="231"/>
      <c r="P149" s="120">
        <v>230</v>
      </c>
      <c r="Q149" s="27"/>
      <c r="R149" s="225"/>
      <c r="S149" s="116" t="s">
        <v>452</v>
      </c>
      <c r="T149" s="117" t="s">
        <v>453</v>
      </c>
      <c r="U149" s="227"/>
      <c r="V149" s="228"/>
      <c r="X149" s="103" t="s">
        <v>857</v>
      </c>
      <c r="Y149" s="103">
        <f t="shared" si="5"/>
        <v>45</v>
      </c>
      <c r="Z149" s="217"/>
      <c r="AA149" s="263"/>
      <c r="AB149" s="244">
        <f t="shared" si="6"/>
        <v>0</v>
      </c>
    </row>
    <row r="150" spans="1:28" ht="30">
      <c r="A150" s="27"/>
      <c r="B150" s="225"/>
      <c r="C150" s="230"/>
      <c r="D150" s="231"/>
      <c r="E150" s="231"/>
      <c r="F150" s="231"/>
      <c r="G150" s="231"/>
      <c r="H150" s="231"/>
      <c r="I150" s="231"/>
      <c r="J150" s="231"/>
      <c r="K150" s="225"/>
      <c r="L150" s="230"/>
      <c r="M150" s="27"/>
      <c r="N150" s="231"/>
      <c r="O150" s="231"/>
      <c r="P150" s="97" t="s">
        <v>428</v>
      </c>
      <c r="Q150" s="27"/>
      <c r="R150" s="225"/>
      <c r="S150" s="93" t="s">
        <v>454</v>
      </c>
      <c r="T150" s="94" t="s">
        <v>455</v>
      </c>
      <c r="U150" s="227"/>
      <c r="V150" s="228"/>
      <c r="X150" s="80" t="s">
        <v>858</v>
      </c>
      <c r="Y150" s="80">
        <f t="shared" si="5"/>
        <v>45</v>
      </c>
      <c r="Z150" s="218"/>
      <c r="AA150" s="264"/>
      <c r="AB150" s="245">
        <f t="shared" si="6"/>
        <v>0</v>
      </c>
    </row>
    <row r="151" spans="1:28" ht="30">
      <c r="A151" s="27"/>
      <c r="B151" s="225"/>
      <c r="C151" s="230"/>
      <c r="D151" s="231"/>
      <c r="E151" s="231"/>
      <c r="F151" s="231"/>
      <c r="G151" s="231"/>
      <c r="H151" s="231"/>
      <c r="I151" s="231"/>
      <c r="J151" s="231"/>
      <c r="K151" s="225"/>
      <c r="L151" s="230"/>
      <c r="M151" s="27"/>
      <c r="N151" s="231"/>
      <c r="O151" s="231"/>
      <c r="P151" s="120">
        <v>230</v>
      </c>
      <c r="Q151" s="27"/>
      <c r="R151" s="225"/>
      <c r="S151" s="116" t="s">
        <v>454</v>
      </c>
      <c r="T151" s="117" t="s">
        <v>455</v>
      </c>
      <c r="U151" s="227"/>
      <c r="V151" s="228"/>
      <c r="X151" s="103" t="s">
        <v>859</v>
      </c>
      <c r="Y151" s="103">
        <f t="shared" si="5"/>
        <v>45</v>
      </c>
      <c r="Z151" s="217"/>
      <c r="AA151" s="263"/>
      <c r="AB151" s="244">
        <f t="shared" si="6"/>
        <v>0</v>
      </c>
    </row>
    <row r="152" spans="1:28" ht="30">
      <c r="A152" s="27"/>
      <c r="B152" s="225"/>
      <c r="C152" s="230"/>
      <c r="D152" s="231"/>
      <c r="E152" s="231"/>
      <c r="F152" s="231"/>
      <c r="G152" s="231"/>
      <c r="H152" s="231"/>
      <c r="I152" s="231"/>
      <c r="J152" s="231"/>
      <c r="K152" s="225"/>
      <c r="L152" s="230"/>
      <c r="M152" s="27"/>
      <c r="N152" s="231"/>
      <c r="O152" s="231"/>
      <c r="P152" s="97" t="s">
        <v>428</v>
      </c>
      <c r="Q152" s="27"/>
      <c r="R152" s="225"/>
      <c r="S152" s="93" t="s">
        <v>456</v>
      </c>
      <c r="T152" s="94" t="s">
        <v>457</v>
      </c>
      <c r="U152" s="227"/>
      <c r="V152" s="228"/>
      <c r="X152" s="80" t="s">
        <v>860</v>
      </c>
      <c r="Y152" s="80">
        <f t="shared" si="5"/>
        <v>45</v>
      </c>
      <c r="Z152" s="218"/>
      <c r="AA152" s="264"/>
      <c r="AB152" s="245">
        <f t="shared" si="6"/>
        <v>0</v>
      </c>
    </row>
    <row r="153" spans="1:28" ht="30">
      <c r="A153" s="27"/>
      <c r="B153" s="225"/>
      <c r="C153" s="230"/>
      <c r="D153" s="231"/>
      <c r="E153" s="231"/>
      <c r="F153" s="231"/>
      <c r="G153" s="231"/>
      <c r="H153" s="231"/>
      <c r="I153" s="231"/>
      <c r="J153" s="231"/>
      <c r="K153" s="225"/>
      <c r="L153" s="230"/>
      <c r="M153" s="27"/>
      <c r="N153" s="231"/>
      <c r="O153" s="231"/>
      <c r="P153" s="120">
        <v>230</v>
      </c>
      <c r="Q153" s="27"/>
      <c r="R153" s="225"/>
      <c r="S153" s="116" t="s">
        <v>456</v>
      </c>
      <c r="T153" s="117" t="s">
        <v>457</v>
      </c>
      <c r="U153" s="227"/>
      <c r="V153" s="228"/>
      <c r="X153" s="103" t="s">
        <v>861</v>
      </c>
      <c r="Y153" s="103">
        <f t="shared" si="5"/>
        <v>45</v>
      </c>
      <c r="Z153" s="217"/>
      <c r="AA153" s="263"/>
      <c r="AB153" s="244">
        <f t="shared" si="6"/>
        <v>0</v>
      </c>
    </row>
    <row r="154" spans="1:28" ht="30">
      <c r="A154" s="27"/>
      <c r="B154" s="225"/>
      <c r="C154" s="230"/>
      <c r="D154" s="231"/>
      <c r="E154" s="231"/>
      <c r="F154" s="231"/>
      <c r="G154" s="231"/>
      <c r="H154" s="231"/>
      <c r="I154" s="231"/>
      <c r="J154" s="231"/>
      <c r="K154" s="225"/>
      <c r="L154" s="230"/>
      <c r="M154" s="27"/>
      <c r="N154" s="231"/>
      <c r="O154" s="231"/>
      <c r="P154" s="97" t="s">
        <v>428</v>
      </c>
      <c r="Q154" s="27"/>
      <c r="R154" s="225"/>
      <c r="S154" s="93" t="s">
        <v>458</v>
      </c>
      <c r="T154" s="94" t="s">
        <v>459</v>
      </c>
      <c r="U154" s="227"/>
      <c r="V154" s="228"/>
      <c r="X154" s="80" t="s">
        <v>862</v>
      </c>
      <c r="Y154" s="80">
        <f t="shared" si="5"/>
        <v>45</v>
      </c>
      <c r="Z154" s="218"/>
      <c r="AA154" s="264"/>
      <c r="AB154" s="245">
        <f t="shared" si="6"/>
        <v>0</v>
      </c>
    </row>
    <row r="155" spans="1:28" ht="30">
      <c r="A155" s="27"/>
      <c r="B155" s="225"/>
      <c r="C155" s="230"/>
      <c r="D155" s="231"/>
      <c r="E155" s="231"/>
      <c r="F155" s="231"/>
      <c r="G155" s="231"/>
      <c r="H155" s="231"/>
      <c r="I155" s="231"/>
      <c r="J155" s="231"/>
      <c r="K155" s="225"/>
      <c r="L155" s="230"/>
      <c r="M155" s="27"/>
      <c r="N155" s="231"/>
      <c r="O155" s="231"/>
      <c r="P155" s="120">
        <v>230</v>
      </c>
      <c r="Q155" s="27"/>
      <c r="R155" s="225"/>
      <c r="S155" s="116" t="s">
        <v>458</v>
      </c>
      <c r="T155" s="117" t="s">
        <v>459</v>
      </c>
      <c r="U155" s="227"/>
      <c r="V155" s="228"/>
      <c r="X155" s="103" t="s">
        <v>863</v>
      </c>
      <c r="Y155" s="103">
        <f t="shared" si="5"/>
        <v>45</v>
      </c>
      <c r="Z155" s="217"/>
      <c r="AA155" s="263"/>
      <c r="AB155" s="244">
        <f t="shared" si="6"/>
        <v>0</v>
      </c>
    </row>
    <row r="156" spans="1:28" ht="30">
      <c r="A156" s="27"/>
      <c r="B156" s="225"/>
      <c r="C156" s="230"/>
      <c r="D156" s="231"/>
      <c r="E156" s="231"/>
      <c r="F156" s="231"/>
      <c r="G156" s="231"/>
      <c r="H156" s="231"/>
      <c r="I156" s="231"/>
      <c r="J156" s="231"/>
      <c r="K156" s="225"/>
      <c r="L156" s="230"/>
      <c r="M156" s="27"/>
      <c r="N156" s="231"/>
      <c r="O156" s="231"/>
      <c r="P156" s="97" t="s">
        <v>428</v>
      </c>
      <c r="Q156" s="27"/>
      <c r="R156" s="225"/>
      <c r="S156" s="93" t="s">
        <v>460</v>
      </c>
      <c r="T156" s="94" t="s">
        <v>461</v>
      </c>
      <c r="U156" s="227"/>
      <c r="V156" s="228"/>
      <c r="X156" s="80" t="s">
        <v>864</v>
      </c>
      <c r="Y156" s="80">
        <f t="shared" si="5"/>
        <v>45</v>
      </c>
      <c r="Z156" s="218"/>
      <c r="AA156" s="264"/>
      <c r="AB156" s="245">
        <f t="shared" si="6"/>
        <v>0</v>
      </c>
    </row>
    <row r="157" spans="1:28" ht="30">
      <c r="A157" s="27"/>
      <c r="B157" s="225"/>
      <c r="C157" s="230"/>
      <c r="D157" s="231"/>
      <c r="E157" s="231"/>
      <c r="F157" s="231"/>
      <c r="G157" s="231"/>
      <c r="H157" s="231"/>
      <c r="I157" s="231"/>
      <c r="J157" s="231"/>
      <c r="K157" s="225"/>
      <c r="L157" s="230"/>
      <c r="M157" s="27"/>
      <c r="N157" s="231"/>
      <c r="O157" s="231"/>
      <c r="P157" s="120">
        <v>230</v>
      </c>
      <c r="Q157" s="27"/>
      <c r="R157" s="225"/>
      <c r="S157" s="116" t="s">
        <v>460</v>
      </c>
      <c r="T157" s="117" t="s">
        <v>461</v>
      </c>
      <c r="U157" s="227"/>
      <c r="V157" s="228"/>
      <c r="X157" s="103" t="s">
        <v>865</v>
      </c>
      <c r="Y157" s="103">
        <f t="shared" si="5"/>
        <v>45</v>
      </c>
      <c r="Z157" s="217"/>
      <c r="AA157" s="263"/>
      <c r="AB157" s="244">
        <f t="shared" si="6"/>
        <v>0</v>
      </c>
    </row>
    <row r="158" spans="1:28" ht="30">
      <c r="A158" s="27"/>
      <c r="B158" s="225"/>
      <c r="C158" s="230"/>
      <c r="D158" s="231"/>
      <c r="E158" s="231"/>
      <c r="F158" s="231"/>
      <c r="G158" s="231"/>
      <c r="H158" s="231"/>
      <c r="I158" s="231"/>
      <c r="J158" s="231"/>
      <c r="K158" s="225"/>
      <c r="L158" s="230"/>
      <c r="M158" s="27"/>
      <c r="N158" s="231"/>
      <c r="O158" s="231"/>
      <c r="P158" s="97">
        <v>100</v>
      </c>
      <c r="Q158" s="27"/>
      <c r="R158" s="225"/>
      <c r="S158" s="93" t="s">
        <v>462</v>
      </c>
      <c r="T158" s="94" t="s">
        <v>463</v>
      </c>
      <c r="U158" s="227"/>
      <c r="V158" s="228"/>
      <c r="X158" s="80" t="s">
        <v>866</v>
      </c>
      <c r="Y158" s="80">
        <f t="shared" si="5"/>
        <v>45</v>
      </c>
      <c r="Z158" s="218"/>
      <c r="AA158" s="264"/>
      <c r="AB158" s="245">
        <f t="shared" si="6"/>
        <v>0</v>
      </c>
    </row>
    <row r="159" spans="1:28" ht="30">
      <c r="A159" s="27"/>
      <c r="B159" s="225"/>
      <c r="C159" s="230"/>
      <c r="D159" s="231"/>
      <c r="E159" s="231"/>
      <c r="F159" s="231"/>
      <c r="G159" s="231"/>
      <c r="H159" s="231"/>
      <c r="I159" s="231"/>
      <c r="J159" s="231"/>
      <c r="K159" s="225"/>
      <c r="L159" s="230"/>
      <c r="M159" s="27"/>
      <c r="N159" s="231"/>
      <c r="O159" s="231"/>
      <c r="P159" s="120">
        <v>230</v>
      </c>
      <c r="Q159" s="27"/>
      <c r="R159" s="225"/>
      <c r="S159" s="116" t="s">
        <v>462</v>
      </c>
      <c r="T159" s="117" t="s">
        <v>463</v>
      </c>
      <c r="U159" s="227"/>
      <c r="V159" s="228"/>
      <c r="X159" s="103" t="s">
        <v>867</v>
      </c>
      <c r="Y159" s="103">
        <f t="shared" si="5"/>
        <v>45</v>
      </c>
      <c r="Z159" s="217"/>
      <c r="AA159" s="263"/>
      <c r="AB159" s="244">
        <f t="shared" si="6"/>
        <v>0</v>
      </c>
    </row>
    <row r="160" spans="1:28" ht="45">
      <c r="A160" s="27"/>
      <c r="B160" s="225"/>
      <c r="C160" s="230"/>
      <c r="D160" s="231"/>
      <c r="E160" s="231"/>
      <c r="F160" s="231"/>
      <c r="G160" s="231"/>
      <c r="H160" s="231"/>
      <c r="I160" s="231"/>
      <c r="J160" s="231"/>
      <c r="K160" s="225"/>
      <c r="L160" s="230"/>
      <c r="M160" s="27"/>
      <c r="N160" s="231"/>
      <c r="O160" s="231"/>
      <c r="P160" s="97">
        <v>100</v>
      </c>
      <c r="Q160" s="27"/>
      <c r="R160" s="225"/>
      <c r="S160" s="93" t="s">
        <v>122</v>
      </c>
      <c r="T160" s="94" t="s">
        <v>123</v>
      </c>
      <c r="U160" s="227"/>
      <c r="V160" s="228"/>
      <c r="X160" s="80" t="s">
        <v>868</v>
      </c>
      <c r="Y160" s="80">
        <f t="shared" si="5"/>
        <v>45</v>
      </c>
      <c r="Z160" s="218"/>
      <c r="AA160" s="264"/>
      <c r="AB160" s="245">
        <f t="shared" si="6"/>
        <v>0</v>
      </c>
    </row>
    <row r="161" spans="1:28" ht="45">
      <c r="A161" s="27"/>
      <c r="B161" s="225"/>
      <c r="C161" s="230"/>
      <c r="D161" s="231"/>
      <c r="E161" s="231"/>
      <c r="F161" s="231"/>
      <c r="G161" s="231"/>
      <c r="H161" s="231"/>
      <c r="I161" s="231"/>
      <c r="J161" s="231"/>
      <c r="K161" s="225"/>
      <c r="L161" s="230"/>
      <c r="M161" s="27"/>
      <c r="N161" s="231"/>
      <c r="O161" s="231"/>
      <c r="P161" s="120">
        <v>230</v>
      </c>
      <c r="Q161" s="27"/>
      <c r="R161" s="225"/>
      <c r="S161" s="116" t="s">
        <v>122</v>
      </c>
      <c r="T161" s="117" t="s">
        <v>123</v>
      </c>
      <c r="U161" s="227"/>
      <c r="V161" s="228"/>
      <c r="X161" s="103" t="s">
        <v>124</v>
      </c>
      <c r="Y161" s="103">
        <f t="shared" si="5"/>
        <v>45</v>
      </c>
      <c r="Z161" s="217"/>
      <c r="AA161" s="263"/>
      <c r="AB161" s="244">
        <f t="shared" si="6"/>
        <v>0</v>
      </c>
    </row>
    <row r="162" spans="1:28" ht="30">
      <c r="A162" s="27"/>
      <c r="B162" s="225"/>
      <c r="C162" s="230"/>
      <c r="D162" s="231"/>
      <c r="E162" s="231"/>
      <c r="F162" s="231"/>
      <c r="G162" s="231"/>
      <c r="H162" s="231"/>
      <c r="I162" s="231"/>
      <c r="J162" s="231"/>
      <c r="K162" s="225"/>
      <c r="L162" s="230"/>
      <c r="M162" s="27"/>
      <c r="N162" s="231"/>
      <c r="O162" s="231"/>
      <c r="P162" s="97" t="s">
        <v>428</v>
      </c>
      <c r="Q162" s="27"/>
      <c r="R162" s="225"/>
      <c r="S162" s="93" t="s">
        <v>125</v>
      </c>
      <c r="T162" s="94" t="s">
        <v>126</v>
      </c>
      <c r="U162" s="227"/>
      <c r="V162" s="228"/>
      <c r="X162" s="80" t="s">
        <v>869</v>
      </c>
      <c r="Y162" s="80">
        <f t="shared" si="5"/>
        <v>45</v>
      </c>
      <c r="Z162" s="218"/>
      <c r="AA162" s="264"/>
      <c r="AB162" s="245">
        <f t="shared" si="6"/>
        <v>0</v>
      </c>
    </row>
    <row r="163" spans="1:28" ht="30">
      <c r="A163" s="27"/>
      <c r="B163" s="225"/>
      <c r="C163" s="230"/>
      <c r="D163" s="231"/>
      <c r="E163" s="231"/>
      <c r="F163" s="231"/>
      <c r="G163" s="231"/>
      <c r="H163" s="231"/>
      <c r="I163" s="231"/>
      <c r="J163" s="231"/>
      <c r="K163" s="225"/>
      <c r="L163" s="230"/>
      <c r="M163" s="27"/>
      <c r="N163" s="231"/>
      <c r="O163" s="231"/>
      <c r="P163" s="120">
        <v>230</v>
      </c>
      <c r="Q163" s="27"/>
      <c r="R163" s="225"/>
      <c r="S163" s="116" t="s">
        <v>125</v>
      </c>
      <c r="T163" s="117" t="s">
        <v>126</v>
      </c>
      <c r="U163" s="227"/>
      <c r="V163" s="228"/>
      <c r="X163" s="103" t="s">
        <v>127</v>
      </c>
      <c r="Y163" s="103">
        <f t="shared" si="5"/>
        <v>45</v>
      </c>
      <c r="Z163" s="217"/>
      <c r="AA163" s="263"/>
      <c r="AB163" s="244">
        <f t="shared" si="6"/>
        <v>0</v>
      </c>
    </row>
    <row r="164" spans="1:28" ht="30">
      <c r="A164" s="27"/>
      <c r="B164" s="225"/>
      <c r="C164" s="230"/>
      <c r="D164" s="231"/>
      <c r="E164" s="231"/>
      <c r="F164" s="231"/>
      <c r="G164" s="231"/>
      <c r="H164" s="231"/>
      <c r="I164" s="231"/>
      <c r="J164" s="231"/>
      <c r="K164" s="225"/>
      <c r="L164" s="230"/>
      <c r="M164" s="27"/>
      <c r="N164" s="231"/>
      <c r="O164" s="231"/>
      <c r="P164" s="97" t="s">
        <v>428</v>
      </c>
      <c r="Q164" s="27"/>
      <c r="R164" s="225"/>
      <c r="S164" s="93" t="s">
        <v>128</v>
      </c>
      <c r="T164" s="94" t="s">
        <v>129</v>
      </c>
      <c r="U164" s="227"/>
      <c r="V164" s="228"/>
      <c r="X164" s="80" t="s">
        <v>870</v>
      </c>
      <c r="Y164" s="80">
        <f t="shared" si="5"/>
        <v>45</v>
      </c>
      <c r="Z164" s="218"/>
      <c r="AA164" s="264"/>
      <c r="AB164" s="245">
        <f t="shared" si="6"/>
        <v>0</v>
      </c>
    </row>
    <row r="165" spans="1:28" ht="30">
      <c r="A165" s="27"/>
      <c r="B165" s="225"/>
      <c r="C165" s="230"/>
      <c r="D165" s="231"/>
      <c r="E165" s="231"/>
      <c r="F165" s="231"/>
      <c r="G165" s="231"/>
      <c r="H165" s="231"/>
      <c r="I165" s="231"/>
      <c r="J165" s="231"/>
      <c r="K165" s="225"/>
      <c r="L165" s="230"/>
      <c r="M165" s="27"/>
      <c r="N165" s="231"/>
      <c r="O165" s="231"/>
      <c r="P165" s="120">
        <v>230</v>
      </c>
      <c r="Q165" s="27"/>
      <c r="R165" s="225"/>
      <c r="S165" s="116" t="s">
        <v>128</v>
      </c>
      <c r="T165" s="117" t="s">
        <v>129</v>
      </c>
      <c r="U165" s="227"/>
      <c r="V165" s="228"/>
      <c r="X165" s="103" t="s">
        <v>130</v>
      </c>
      <c r="Y165" s="103">
        <f t="shared" si="5"/>
        <v>45</v>
      </c>
      <c r="Z165" s="217"/>
      <c r="AA165" s="263"/>
      <c r="AB165" s="244">
        <f t="shared" si="6"/>
        <v>0</v>
      </c>
    </row>
    <row r="166" spans="1:28" ht="30">
      <c r="A166" s="27"/>
      <c r="B166" s="225"/>
      <c r="C166" s="230"/>
      <c r="D166" s="231"/>
      <c r="E166" s="231"/>
      <c r="F166" s="231"/>
      <c r="G166" s="231"/>
      <c r="H166" s="231"/>
      <c r="I166" s="231"/>
      <c r="J166" s="231"/>
      <c r="K166" s="225"/>
      <c r="L166" s="230"/>
      <c r="M166" s="27"/>
      <c r="N166" s="231"/>
      <c r="O166" s="231"/>
      <c r="P166" s="97" t="s">
        <v>428</v>
      </c>
      <c r="Q166" s="27"/>
      <c r="R166" s="225"/>
      <c r="S166" s="93" t="s">
        <v>464</v>
      </c>
      <c r="T166" s="94" t="s">
        <v>132</v>
      </c>
      <c r="U166" s="227"/>
      <c r="V166" s="228"/>
      <c r="X166" s="80" t="s">
        <v>871</v>
      </c>
      <c r="Y166" s="80">
        <f t="shared" si="5"/>
        <v>45</v>
      </c>
      <c r="Z166" s="218"/>
      <c r="AA166" s="264"/>
      <c r="AB166" s="245">
        <f t="shared" si="6"/>
        <v>0</v>
      </c>
    </row>
    <row r="167" spans="1:28" ht="30">
      <c r="A167" s="27"/>
      <c r="B167" s="225"/>
      <c r="C167" s="230"/>
      <c r="D167" s="231"/>
      <c r="E167" s="231"/>
      <c r="F167" s="231"/>
      <c r="G167" s="231"/>
      <c r="H167" s="231"/>
      <c r="I167" s="231"/>
      <c r="J167" s="231"/>
      <c r="K167" s="225"/>
      <c r="L167" s="230"/>
      <c r="M167" s="27"/>
      <c r="N167" s="231"/>
      <c r="O167" s="231"/>
      <c r="P167" s="120">
        <v>230</v>
      </c>
      <c r="Q167" s="27"/>
      <c r="R167" s="225"/>
      <c r="S167" s="116" t="s">
        <v>131</v>
      </c>
      <c r="T167" s="117" t="s">
        <v>132</v>
      </c>
      <c r="U167" s="227"/>
      <c r="V167" s="228"/>
      <c r="X167" s="103" t="s">
        <v>133</v>
      </c>
      <c r="Y167" s="103">
        <f t="shared" si="5"/>
        <v>45</v>
      </c>
      <c r="Z167" s="217"/>
      <c r="AA167" s="263"/>
      <c r="AB167" s="244">
        <f t="shared" si="6"/>
        <v>0</v>
      </c>
    </row>
    <row r="168" spans="1:28" ht="30">
      <c r="A168" s="27"/>
      <c r="B168" s="225"/>
      <c r="C168" s="230"/>
      <c r="D168" s="231"/>
      <c r="E168" s="231"/>
      <c r="F168" s="231"/>
      <c r="G168" s="231"/>
      <c r="H168" s="231"/>
      <c r="I168" s="231"/>
      <c r="J168" s="231"/>
      <c r="K168" s="225"/>
      <c r="L168" s="230"/>
      <c r="M168" s="27"/>
      <c r="N168" s="231"/>
      <c r="O168" s="231"/>
      <c r="P168" s="97" t="s">
        <v>428</v>
      </c>
      <c r="Q168" s="27"/>
      <c r="R168" s="225"/>
      <c r="S168" s="93" t="s">
        <v>134</v>
      </c>
      <c r="T168" s="94" t="s">
        <v>135</v>
      </c>
      <c r="U168" s="227"/>
      <c r="V168" s="228"/>
      <c r="X168" s="80" t="s">
        <v>872</v>
      </c>
      <c r="Y168" s="80">
        <f t="shared" si="5"/>
        <v>45</v>
      </c>
      <c r="Z168" s="218"/>
      <c r="AA168" s="264"/>
      <c r="AB168" s="245">
        <f t="shared" si="6"/>
        <v>0</v>
      </c>
    </row>
    <row r="169" spans="1:28" ht="30">
      <c r="A169" s="27"/>
      <c r="B169" s="225"/>
      <c r="C169" s="230"/>
      <c r="D169" s="231"/>
      <c r="E169" s="231"/>
      <c r="F169" s="231"/>
      <c r="G169" s="231"/>
      <c r="H169" s="231"/>
      <c r="I169" s="231"/>
      <c r="J169" s="231"/>
      <c r="K169" s="225"/>
      <c r="L169" s="230"/>
      <c r="M169" s="27"/>
      <c r="N169" s="231"/>
      <c r="O169" s="231"/>
      <c r="P169" s="120">
        <v>230</v>
      </c>
      <c r="Q169" s="27"/>
      <c r="R169" s="225"/>
      <c r="S169" s="116" t="s">
        <v>134</v>
      </c>
      <c r="T169" s="117" t="s">
        <v>135</v>
      </c>
      <c r="U169" s="227"/>
      <c r="V169" s="228"/>
      <c r="X169" s="103" t="s">
        <v>136</v>
      </c>
      <c r="Y169" s="103">
        <f t="shared" si="5"/>
        <v>45</v>
      </c>
      <c r="Z169" s="217"/>
      <c r="AA169" s="263"/>
      <c r="AB169" s="244">
        <f t="shared" si="6"/>
        <v>0</v>
      </c>
    </row>
    <row r="170" spans="1:28" ht="30">
      <c r="A170" s="27"/>
      <c r="B170" s="225"/>
      <c r="C170" s="230"/>
      <c r="D170" s="231"/>
      <c r="E170" s="231"/>
      <c r="F170" s="231"/>
      <c r="G170" s="231"/>
      <c r="H170" s="231"/>
      <c r="I170" s="231"/>
      <c r="J170" s="231"/>
      <c r="K170" s="225"/>
      <c r="L170" s="230"/>
      <c r="M170" s="27"/>
      <c r="N170" s="231"/>
      <c r="O170" s="231"/>
      <c r="P170" s="97" t="s">
        <v>428</v>
      </c>
      <c r="Q170" s="27"/>
      <c r="R170" s="225"/>
      <c r="S170" s="93" t="s">
        <v>465</v>
      </c>
      <c r="T170" s="94" t="s">
        <v>466</v>
      </c>
      <c r="U170" s="227"/>
      <c r="V170" s="228"/>
      <c r="X170" s="80" t="s">
        <v>873</v>
      </c>
      <c r="Y170" s="80">
        <f t="shared" si="5"/>
        <v>45</v>
      </c>
      <c r="Z170" s="218"/>
      <c r="AA170" s="264"/>
      <c r="AB170" s="245">
        <f t="shared" si="6"/>
        <v>0</v>
      </c>
    </row>
    <row r="171" spans="1:28" ht="30">
      <c r="A171" s="27"/>
      <c r="B171" s="225"/>
      <c r="C171" s="230"/>
      <c r="D171" s="231"/>
      <c r="E171" s="231"/>
      <c r="F171" s="231"/>
      <c r="G171" s="231"/>
      <c r="H171" s="231"/>
      <c r="I171" s="231"/>
      <c r="J171" s="231"/>
      <c r="K171" s="225"/>
      <c r="L171" s="230"/>
      <c r="M171" s="27"/>
      <c r="N171" s="231"/>
      <c r="O171" s="231"/>
      <c r="P171" s="120">
        <v>230</v>
      </c>
      <c r="Q171" s="27"/>
      <c r="R171" s="225"/>
      <c r="S171" s="116" t="s">
        <v>465</v>
      </c>
      <c r="T171" s="117" t="s">
        <v>466</v>
      </c>
      <c r="U171" s="227"/>
      <c r="V171" s="228"/>
      <c r="X171" s="103" t="s">
        <v>874</v>
      </c>
      <c r="Y171" s="103">
        <f t="shared" si="5"/>
        <v>45</v>
      </c>
      <c r="Z171" s="217"/>
      <c r="AA171" s="263"/>
      <c r="AB171" s="244">
        <f t="shared" si="6"/>
        <v>0</v>
      </c>
    </row>
    <row r="172" spans="1:28" ht="30">
      <c r="A172" s="27"/>
      <c r="B172" s="225"/>
      <c r="C172" s="230"/>
      <c r="D172" s="231"/>
      <c r="E172" s="231"/>
      <c r="F172" s="231"/>
      <c r="G172" s="231"/>
      <c r="H172" s="231"/>
      <c r="I172" s="231"/>
      <c r="J172" s="231"/>
      <c r="K172" s="225"/>
      <c r="L172" s="230"/>
      <c r="M172" s="27"/>
      <c r="N172" s="231"/>
      <c r="O172" s="231"/>
      <c r="P172" s="97" t="s">
        <v>428</v>
      </c>
      <c r="Q172" s="27"/>
      <c r="R172" s="225"/>
      <c r="S172" s="93" t="s">
        <v>137</v>
      </c>
      <c r="T172" s="94" t="s">
        <v>138</v>
      </c>
      <c r="U172" s="227"/>
      <c r="V172" s="228"/>
      <c r="X172" s="80" t="s">
        <v>875</v>
      </c>
      <c r="Y172" s="80">
        <f t="shared" si="5"/>
        <v>45</v>
      </c>
      <c r="Z172" s="218"/>
      <c r="AA172" s="264"/>
      <c r="AB172" s="245">
        <f t="shared" si="6"/>
        <v>0</v>
      </c>
    </row>
    <row r="173" spans="1:28" ht="30">
      <c r="A173" s="27"/>
      <c r="B173" s="225"/>
      <c r="C173" s="230"/>
      <c r="D173" s="231"/>
      <c r="E173" s="231"/>
      <c r="F173" s="231"/>
      <c r="G173" s="231"/>
      <c r="H173" s="231"/>
      <c r="I173" s="231"/>
      <c r="J173" s="231"/>
      <c r="K173" s="225"/>
      <c r="L173" s="230"/>
      <c r="M173" s="27"/>
      <c r="N173" s="231"/>
      <c r="O173" s="231"/>
      <c r="P173" s="120">
        <v>230</v>
      </c>
      <c r="Q173" s="27"/>
      <c r="R173" s="225"/>
      <c r="S173" s="116" t="s">
        <v>137</v>
      </c>
      <c r="T173" s="117" t="s">
        <v>138</v>
      </c>
      <c r="U173" s="227"/>
      <c r="V173" s="228"/>
      <c r="X173" s="103" t="s">
        <v>139</v>
      </c>
      <c r="Y173" s="103">
        <f t="shared" si="5"/>
        <v>45</v>
      </c>
      <c r="Z173" s="217"/>
      <c r="AA173" s="263"/>
      <c r="AB173" s="244">
        <f t="shared" si="6"/>
        <v>0</v>
      </c>
    </row>
    <row r="174" spans="1:28" ht="30">
      <c r="A174" s="27"/>
      <c r="B174" s="225"/>
      <c r="C174" s="230"/>
      <c r="D174" s="231"/>
      <c r="E174" s="231"/>
      <c r="F174" s="231"/>
      <c r="G174" s="231"/>
      <c r="H174" s="231"/>
      <c r="I174" s="231"/>
      <c r="J174" s="231"/>
      <c r="K174" s="225"/>
      <c r="L174" s="230"/>
      <c r="M174" s="27"/>
      <c r="N174" s="231"/>
      <c r="O174" s="231"/>
      <c r="P174" s="97" t="s">
        <v>428</v>
      </c>
      <c r="Q174" s="27"/>
      <c r="R174" s="225"/>
      <c r="S174" s="93" t="s">
        <v>140</v>
      </c>
      <c r="T174" s="94" t="s">
        <v>141</v>
      </c>
      <c r="U174" s="227"/>
      <c r="V174" s="228"/>
      <c r="X174" s="80" t="s">
        <v>876</v>
      </c>
      <c r="Y174" s="80">
        <f t="shared" si="5"/>
        <v>45</v>
      </c>
      <c r="Z174" s="218"/>
      <c r="AA174" s="264"/>
      <c r="AB174" s="245">
        <f t="shared" si="6"/>
        <v>0</v>
      </c>
    </row>
    <row r="175" spans="1:28" ht="30">
      <c r="A175" s="27"/>
      <c r="B175" s="225"/>
      <c r="C175" s="230"/>
      <c r="D175" s="231"/>
      <c r="E175" s="231"/>
      <c r="F175" s="231"/>
      <c r="G175" s="231"/>
      <c r="H175" s="231"/>
      <c r="I175" s="231"/>
      <c r="J175" s="231"/>
      <c r="K175" s="225"/>
      <c r="L175" s="230"/>
      <c r="M175" s="27"/>
      <c r="N175" s="231"/>
      <c r="O175" s="231"/>
      <c r="P175" s="120">
        <v>230</v>
      </c>
      <c r="Q175" s="27"/>
      <c r="R175" s="225"/>
      <c r="S175" s="116" t="s">
        <v>140</v>
      </c>
      <c r="T175" s="117" t="s">
        <v>141</v>
      </c>
      <c r="U175" s="227"/>
      <c r="V175" s="228"/>
      <c r="X175" s="103" t="s">
        <v>142</v>
      </c>
      <c r="Y175" s="103">
        <f t="shared" si="5"/>
        <v>45</v>
      </c>
      <c r="Z175" s="217"/>
      <c r="AA175" s="263"/>
      <c r="AB175" s="244">
        <f t="shared" si="6"/>
        <v>0</v>
      </c>
    </row>
    <row r="176" spans="1:28" ht="30">
      <c r="A176" s="27"/>
      <c r="B176" s="225"/>
      <c r="C176" s="230"/>
      <c r="D176" s="231"/>
      <c r="E176" s="231"/>
      <c r="F176" s="231"/>
      <c r="G176" s="231"/>
      <c r="H176" s="231"/>
      <c r="I176" s="231"/>
      <c r="J176" s="231"/>
      <c r="K176" s="225"/>
      <c r="L176" s="230"/>
      <c r="M176" s="27"/>
      <c r="N176" s="231"/>
      <c r="O176" s="231"/>
      <c r="P176" s="97" t="s">
        <v>428</v>
      </c>
      <c r="Q176" s="27"/>
      <c r="R176" s="225"/>
      <c r="S176" s="93" t="s">
        <v>467</v>
      </c>
      <c r="T176" s="94" t="s">
        <v>468</v>
      </c>
      <c r="U176" s="227"/>
      <c r="V176" s="228"/>
      <c r="X176" s="80" t="s">
        <v>877</v>
      </c>
      <c r="Y176" s="80">
        <f t="shared" si="5"/>
        <v>45</v>
      </c>
      <c r="Z176" s="218"/>
      <c r="AA176" s="264"/>
      <c r="AB176" s="245">
        <f t="shared" si="6"/>
        <v>0</v>
      </c>
    </row>
    <row r="177" spans="1:28" ht="30">
      <c r="A177" s="27"/>
      <c r="B177" s="225"/>
      <c r="C177" s="230"/>
      <c r="D177" s="231"/>
      <c r="E177" s="231"/>
      <c r="F177" s="231"/>
      <c r="G177" s="231"/>
      <c r="H177" s="231"/>
      <c r="I177" s="231"/>
      <c r="J177" s="231"/>
      <c r="K177" s="225"/>
      <c r="L177" s="230"/>
      <c r="M177" s="27"/>
      <c r="N177" s="231"/>
      <c r="O177" s="231"/>
      <c r="P177" s="120">
        <v>230</v>
      </c>
      <c r="Q177" s="27"/>
      <c r="R177" s="225"/>
      <c r="S177" s="116" t="s">
        <v>467</v>
      </c>
      <c r="T177" s="117" t="s">
        <v>468</v>
      </c>
      <c r="U177" s="227"/>
      <c r="V177" s="228"/>
      <c r="X177" s="103" t="s">
        <v>878</v>
      </c>
      <c r="Y177" s="103">
        <f t="shared" si="5"/>
        <v>45</v>
      </c>
      <c r="Z177" s="217"/>
      <c r="AA177" s="263"/>
      <c r="AB177" s="244">
        <f t="shared" si="6"/>
        <v>0</v>
      </c>
    </row>
    <row r="178" spans="1:28" ht="30">
      <c r="A178" s="27"/>
      <c r="B178" s="225"/>
      <c r="C178" s="230"/>
      <c r="D178" s="231"/>
      <c r="E178" s="231"/>
      <c r="F178" s="231"/>
      <c r="G178" s="231"/>
      <c r="H178" s="231"/>
      <c r="I178" s="231"/>
      <c r="J178" s="231"/>
      <c r="K178" s="225"/>
      <c r="L178" s="230"/>
      <c r="M178" s="27"/>
      <c r="N178" s="231"/>
      <c r="O178" s="231"/>
      <c r="P178" s="97" t="s">
        <v>428</v>
      </c>
      <c r="Q178" s="27"/>
      <c r="R178" s="225"/>
      <c r="S178" s="93" t="s">
        <v>469</v>
      </c>
      <c r="T178" s="94" t="s">
        <v>470</v>
      </c>
      <c r="U178" s="227"/>
      <c r="V178" s="228"/>
      <c r="X178" s="80" t="s">
        <v>875</v>
      </c>
      <c r="Y178" s="80">
        <f t="shared" si="5"/>
        <v>45</v>
      </c>
      <c r="Z178" s="218"/>
      <c r="AA178" s="264"/>
      <c r="AB178" s="245">
        <f t="shared" si="6"/>
        <v>0</v>
      </c>
    </row>
    <row r="179" spans="1:28" ht="30">
      <c r="A179" s="27"/>
      <c r="B179" s="225"/>
      <c r="C179" s="230"/>
      <c r="D179" s="231"/>
      <c r="E179" s="231"/>
      <c r="F179" s="231"/>
      <c r="G179" s="231"/>
      <c r="H179" s="231"/>
      <c r="I179" s="231"/>
      <c r="J179" s="231"/>
      <c r="K179" s="225"/>
      <c r="L179" s="230"/>
      <c r="M179" s="27"/>
      <c r="N179" s="231"/>
      <c r="O179" s="231"/>
      <c r="P179" s="120">
        <v>230</v>
      </c>
      <c r="Q179" s="27"/>
      <c r="R179" s="225"/>
      <c r="S179" s="116" t="s">
        <v>469</v>
      </c>
      <c r="T179" s="117" t="s">
        <v>470</v>
      </c>
      <c r="U179" s="227"/>
      <c r="V179" s="228"/>
      <c r="X179" s="103" t="s">
        <v>139</v>
      </c>
      <c r="Y179" s="103">
        <f t="shared" si="5"/>
        <v>45</v>
      </c>
      <c r="Z179" s="217"/>
      <c r="AA179" s="263"/>
      <c r="AB179" s="244">
        <f t="shared" si="6"/>
        <v>0</v>
      </c>
    </row>
    <row r="180" spans="1:28" ht="30">
      <c r="A180" s="27"/>
      <c r="B180" s="225"/>
      <c r="C180" s="230"/>
      <c r="D180" s="231"/>
      <c r="E180" s="231"/>
      <c r="F180" s="231"/>
      <c r="G180" s="231"/>
      <c r="H180" s="231"/>
      <c r="I180" s="231"/>
      <c r="J180" s="231"/>
      <c r="K180" s="225"/>
      <c r="L180" s="230"/>
      <c r="M180" s="27"/>
      <c r="N180" s="231"/>
      <c r="O180" s="231"/>
      <c r="P180" s="97" t="s">
        <v>428</v>
      </c>
      <c r="Q180" s="27"/>
      <c r="R180" s="225"/>
      <c r="S180" s="93" t="s">
        <v>471</v>
      </c>
      <c r="T180" s="94" t="s">
        <v>472</v>
      </c>
      <c r="U180" s="227"/>
      <c r="V180" s="228"/>
      <c r="X180" s="80" t="s">
        <v>879</v>
      </c>
      <c r="Y180" s="80">
        <f t="shared" si="5"/>
        <v>45</v>
      </c>
      <c r="Z180" s="218"/>
      <c r="AA180" s="264"/>
      <c r="AB180" s="245">
        <f t="shared" si="6"/>
        <v>0</v>
      </c>
    </row>
    <row r="181" spans="1:28" ht="30">
      <c r="A181" s="27"/>
      <c r="B181" s="225"/>
      <c r="C181" s="230"/>
      <c r="D181" s="231"/>
      <c r="E181" s="231"/>
      <c r="F181" s="231"/>
      <c r="G181" s="231"/>
      <c r="H181" s="231"/>
      <c r="I181" s="231"/>
      <c r="J181" s="231"/>
      <c r="K181" s="225"/>
      <c r="L181" s="230"/>
      <c r="M181" s="27"/>
      <c r="N181" s="231"/>
      <c r="O181" s="231"/>
      <c r="P181" s="120">
        <v>230</v>
      </c>
      <c r="Q181" s="27"/>
      <c r="R181" s="225"/>
      <c r="S181" s="116" t="s">
        <v>471</v>
      </c>
      <c r="T181" s="117" t="s">
        <v>472</v>
      </c>
      <c r="U181" s="227"/>
      <c r="V181" s="228"/>
      <c r="X181" s="103" t="s">
        <v>880</v>
      </c>
      <c r="Y181" s="103">
        <f t="shared" si="5"/>
        <v>45</v>
      </c>
      <c r="Z181" s="217"/>
      <c r="AA181" s="263"/>
      <c r="AB181" s="244">
        <f t="shared" si="6"/>
        <v>0</v>
      </c>
    </row>
    <row r="182" spans="1:28" ht="30">
      <c r="A182" s="27"/>
      <c r="B182" s="225"/>
      <c r="C182" s="230"/>
      <c r="D182" s="231"/>
      <c r="E182" s="231"/>
      <c r="F182" s="231"/>
      <c r="G182" s="231"/>
      <c r="H182" s="231"/>
      <c r="I182" s="231"/>
      <c r="J182" s="231"/>
      <c r="K182" s="225"/>
      <c r="L182" s="230"/>
      <c r="M182" s="27"/>
      <c r="N182" s="231"/>
      <c r="O182" s="231"/>
      <c r="P182" s="97" t="s">
        <v>428</v>
      </c>
      <c r="Q182" s="27"/>
      <c r="R182" s="225"/>
      <c r="S182" s="93" t="s">
        <v>473</v>
      </c>
      <c r="T182" s="94" t="s">
        <v>474</v>
      </c>
      <c r="U182" s="227"/>
      <c r="V182" s="228"/>
      <c r="X182" s="80" t="s">
        <v>881</v>
      </c>
      <c r="Y182" s="80">
        <f t="shared" si="5"/>
        <v>45</v>
      </c>
      <c r="Z182" s="218"/>
      <c r="AA182" s="264"/>
      <c r="AB182" s="245">
        <f t="shared" si="6"/>
        <v>0</v>
      </c>
    </row>
    <row r="183" spans="1:28" ht="30">
      <c r="A183" s="27"/>
      <c r="B183" s="225"/>
      <c r="C183" s="230"/>
      <c r="D183" s="231"/>
      <c r="E183" s="231"/>
      <c r="F183" s="231"/>
      <c r="G183" s="231"/>
      <c r="H183" s="231"/>
      <c r="I183" s="231"/>
      <c r="J183" s="231"/>
      <c r="K183" s="225"/>
      <c r="L183" s="230"/>
      <c r="M183" s="27"/>
      <c r="N183" s="231"/>
      <c r="O183" s="231"/>
      <c r="P183" s="120">
        <v>230</v>
      </c>
      <c r="Q183" s="27"/>
      <c r="R183" s="225"/>
      <c r="S183" s="116" t="s">
        <v>473</v>
      </c>
      <c r="T183" s="117" t="s">
        <v>474</v>
      </c>
      <c r="U183" s="227"/>
      <c r="V183" s="228"/>
      <c r="X183" s="103" t="s">
        <v>882</v>
      </c>
      <c r="Y183" s="103">
        <f t="shared" si="5"/>
        <v>45</v>
      </c>
      <c r="Z183" s="217"/>
      <c r="AA183" s="263"/>
      <c r="AB183" s="244">
        <f t="shared" si="6"/>
        <v>0</v>
      </c>
    </row>
    <row r="184" spans="1:28" ht="30">
      <c r="A184" s="27"/>
      <c r="B184" s="225"/>
      <c r="C184" s="230"/>
      <c r="D184" s="231"/>
      <c r="E184" s="231"/>
      <c r="F184" s="231"/>
      <c r="G184" s="231"/>
      <c r="H184" s="231"/>
      <c r="I184" s="231"/>
      <c r="J184" s="231"/>
      <c r="K184" s="225"/>
      <c r="L184" s="230"/>
      <c r="M184" s="27"/>
      <c r="N184" s="231"/>
      <c r="O184" s="231"/>
      <c r="P184" s="97" t="s">
        <v>428</v>
      </c>
      <c r="Q184" s="27"/>
      <c r="R184" s="225"/>
      <c r="S184" s="93" t="s">
        <v>143</v>
      </c>
      <c r="T184" s="94" t="s">
        <v>144</v>
      </c>
      <c r="U184" s="227"/>
      <c r="V184" s="228"/>
      <c r="X184" s="80" t="s">
        <v>883</v>
      </c>
      <c r="Y184" s="80">
        <f t="shared" si="5"/>
        <v>45</v>
      </c>
      <c r="Z184" s="218"/>
      <c r="AA184" s="264"/>
      <c r="AB184" s="245">
        <f t="shared" si="6"/>
        <v>0</v>
      </c>
    </row>
    <row r="185" spans="1:28" ht="30">
      <c r="A185" s="27"/>
      <c r="B185" s="225"/>
      <c r="C185" s="230"/>
      <c r="D185" s="231"/>
      <c r="E185" s="231"/>
      <c r="F185" s="231"/>
      <c r="G185" s="231"/>
      <c r="H185" s="231"/>
      <c r="I185" s="231"/>
      <c r="J185" s="231"/>
      <c r="K185" s="225"/>
      <c r="L185" s="230"/>
      <c r="M185" s="27"/>
      <c r="N185" s="231"/>
      <c r="O185" s="231"/>
      <c r="P185" s="120">
        <v>230</v>
      </c>
      <c r="Q185" s="27"/>
      <c r="R185" s="225"/>
      <c r="S185" s="116" t="s">
        <v>143</v>
      </c>
      <c r="T185" s="117" t="s">
        <v>144</v>
      </c>
      <c r="U185" s="227"/>
      <c r="V185" s="228"/>
      <c r="X185" s="103" t="s">
        <v>145</v>
      </c>
      <c r="Y185" s="103">
        <f t="shared" si="5"/>
        <v>45</v>
      </c>
      <c r="Z185" s="217"/>
      <c r="AA185" s="263"/>
      <c r="AB185" s="244">
        <f t="shared" si="6"/>
        <v>0</v>
      </c>
    </row>
    <row r="186" spans="1:28" ht="30">
      <c r="A186" s="27"/>
      <c r="B186" s="225"/>
      <c r="C186" s="230"/>
      <c r="D186" s="231"/>
      <c r="E186" s="231"/>
      <c r="F186" s="231"/>
      <c r="G186" s="231"/>
      <c r="H186" s="231"/>
      <c r="I186" s="231"/>
      <c r="J186" s="231"/>
      <c r="K186" s="225"/>
      <c r="L186" s="230"/>
      <c r="M186" s="27"/>
      <c r="N186" s="231"/>
      <c r="O186" s="231"/>
      <c r="P186" s="97" t="s">
        <v>428</v>
      </c>
      <c r="Q186" s="27"/>
      <c r="R186" s="225"/>
      <c r="S186" s="93" t="s">
        <v>475</v>
      </c>
      <c r="T186" s="94" t="s">
        <v>476</v>
      </c>
      <c r="U186" s="227"/>
      <c r="V186" s="228"/>
      <c r="X186" s="80" t="s">
        <v>884</v>
      </c>
      <c r="Y186" s="80">
        <f t="shared" si="5"/>
        <v>45</v>
      </c>
      <c r="Z186" s="218"/>
      <c r="AA186" s="264"/>
      <c r="AB186" s="245">
        <f t="shared" si="6"/>
        <v>0</v>
      </c>
    </row>
    <row r="187" spans="1:28" ht="30">
      <c r="A187" s="27"/>
      <c r="B187" s="225"/>
      <c r="C187" s="230"/>
      <c r="D187" s="231"/>
      <c r="E187" s="231"/>
      <c r="F187" s="231"/>
      <c r="G187" s="231"/>
      <c r="H187" s="231"/>
      <c r="I187" s="231"/>
      <c r="J187" s="231"/>
      <c r="K187" s="225"/>
      <c r="L187" s="230"/>
      <c r="M187" s="27"/>
      <c r="N187" s="231"/>
      <c r="O187" s="231"/>
      <c r="P187" s="120">
        <v>230</v>
      </c>
      <c r="Q187" s="27"/>
      <c r="R187" s="225"/>
      <c r="S187" s="116" t="s">
        <v>475</v>
      </c>
      <c r="T187" s="117" t="s">
        <v>476</v>
      </c>
      <c r="U187" s="227"/>
      <c r="V187" s="228"/>
      <c r="X187" s="103" t="s">
        <v>885</v>
      </c>
      <c r="Y187" s="103">
        <f t="shared" si="5"/>
        <v>45</v>
      </c>
      <c r="Z187" s="217"/>
      <c r="AA187" s="263"/>
      <c r="AB187" s="244">
        <f t="shared" si="6"/>
        <v>0</v>
      </c>
    </row>
    <row r="188" spans="1:28" ht="30">
      <c r="A188" s="27"/>
      <c r="B188" s="225"/>
      <c r="C188" s="230"/>
      <c r="D188" s="231"/>
      <c r="E188" s="231"/>
      <c r="F188" s="231"/>
      <c r="G188" s="231"/>
      <c r="H188" s="231"/>
      <c r="I188" s="231"/>
      <c r="J188" s="231"/>
      <c r="K188" s="225"/>
      <c r="L188" s="230"/>
      <c r="M188" s="27"/>
      <c r="N188" s="231"/>
      <c r="O188" s="231"/>
      <c r="P188" s="97" t="s">
        <v>428</v>
      </c>
      <c r="Q188" s="27"/>
      <c r="R188" s="225"/>
      <c r="S188" s="93" t="s">
        <v>477</v>
      </c>
      <c r="T188" s="94" t="s">
        <v>478</v>
      </c>
      <c r="U188" s="227"/>
      <c r="V188" s="228"/>
      <c r="X188" s="80" t="s">
        <v>886</v>
      </c>
      <c r="Y188" s="80">
        <f t="shared" si="5"/>
        <v>45</v>
      </c>
      <c r="Z188" s="218"/>
      <c r="AA188" s="264"/>
      <c r="AB188" s="245">
        <f t="shared" si="6"/>
        <v>0</v>
      </c>
    </row>
    <row r="189" spans="1:28" ht="30">
      <c r="A189" s="27"/>
      <c r="B189" s="225"/>
      <c r="C189" s="230"/>
      <c r="D189" s="231"/>
      <c r="E189" s="231"/>
      <c r="F189" s="231"/>
      <c r="G189" s="231"/>
      <c r="H189" s="231"/>
      <c r="I189" s="231"/>
      <c r="J189" s="231"/>
      <c r="K189" s="225"/>
      <c r="L189" s="230"/>
      <c r="M189" s="27"/>
      <c r="N189" s="231"/>
      <c r="O189" s="231"/>
      <c r="P189" s="120">
        <v>230</v>
      </c>
      <c r="Q189" s="27"/>
      <c r="R189" s="225"/>
      <c r="S189" s="116" t="s">
        <v>477</v>
      </c>
      <c r="T189" s="117" t="s">
        <v>478</v>
      </c>
      <c r="U189" s="227"/>
      <c r="V189" s="228"/>
      <c r="X189" s="103" t="s">
        <v>887</v>
      </c>
      <c r="Y189" s="103">
        <f t="shared" si="5"/>
        <v>45</v>
      </c>
      <c r="Z189" s="217"/>
      <c r="AA189" s="263"/>
      <c r="AB189" s="244">
        <f t="shared" si="6"/>
        <v>0</v>
      </c>
    </row>
    <row r="190" spans="1:28" ht="30">
      <c r="A190" s="27"/>
      <c r="B190" s="225"/>
      <c r="C190" s="230"/>
      <c r="D190" s="231"/>
      <c r="E190" s="231"/>
      <c r="F190" s="231"/>
      <c r="G190" s="231"/>
      <c r="H190" s="231"/>
      <c r="I190" s="231"/>
      <c r="J190" s="231"/>
      <c r="K190" s="225"/>
      <c r="L190" s="230"/>
      <c r="M190" s="27"/>
      <c r="N190" s="231"/>
      <c r="O190" s="231"/>
      <c r="P190" s="97" t="s">
        <v>428</v>
      </c>
      <c r="Q190" s="27"/>
      <c r="R190" s="225"/>
      <c r="S190" s="93" t="s">
        <v>479</v>
      </c>
      <c r="T190" s="94" t="s">
        <v>480</v>
      </c>
      <c r="U190" s="227"/>
      <c r="V190" s="228"/>
      <c r="X190" s="80" t="s">
        <v>888</v>
      </c>
      <c r="Y190" s="80">
        <f t="shared" si="5"/>
        <v>45</v>
      </c>
      <c r="Z190" s="218"/>
      <c r="AA190" s="264"/>
      <c r="AB190" s="245">
        <f t="shared" si="6"/>
        <v>0</v>
      </c>
    </row>
    <row r="191" spans="1:28" ht="30">
      <c r="A191" s="27"/>
      <c r="B191" s="225"/>
      <c r="C191" s="230"/>
      <c r="D191" s="231"/>
      <c r="E191" s="231"/>
      <c r="F191" s="231"/>
      <c r="G191" s="231"/>
      <c r="H191" s="231"/>
      <c r="I191" s="231"/>
      <c r="J191" s="231"/>
      <c r="K191" s="225"/>
      <c r="L191" s="230"/>
      <c r="M191" s="27"/>
      <c r="N191" s="231"/>
      <c r="O191" s="231"/>
      <c r="P191" s="120">
        <v>230</v>
      </c>
      <c r="Q191" s="27"/>
      <c r="R191" s="225"/>
      <c r="S191" s="116" t="s">
        <v>479</v>
      </c>
      <c r="T191" s="117" t="s">
        <v>480</v>
      </c>
      <c r="U191" s="227"/>
      <c r="V191" s="228"/>
      <c r="X191" s="103" t="s">
        <v>889</v>
      </c>
      <c r="Y191" s="103">
        <f t="shared" si="5"/>
        <v>45</v>
      </c>
      <c r="Z191" s="217"/>
      <c r="AA191" s="263"/>
      <c r="AB191" s="244">
        <f t="shared" si="6"/>
        <v>0</v>
      </c>
    </row>
    <row r="192" spans="1:28" ht="30">
      <c r="A192" s="27"/>
      <c r="B192" s="225"/>
      <c r="C192" s="230"/>
      <c r="D192" s="231"/>
      <c r="E192" s="231"/>
      <c r="F192" s="231"/>
      <c r="G192" s="231"/>
      <c r="H192" s="231"/>
      <c r="I192" s="231"/>
      <c r="J192" s="231"/>
      <c r="K192" s="225"/>
      <c r="L192" s="230"/>
      <c r="M192" s="27"/>
      <c r="N192" s="231"/>
      <c r="O192" s="231"/>
      <c r="P192" s="97" t="s">
        <v>428</v>
      </c>
      <c r="Q192" s="27"/>
      <c r="R192" s="225"/>
      <c r="S192" s="93" t="s">
        <v>481</v>
      </c>
      <c r="T192" s="94" t="s">
        <v>482</v>
      </c>
      <c r="U192" s="227"/>
      <c r="V192" s="228"/>
      <c r="X192" s="80" t="s">
        <v>890</v>
      </c>
      <c r="Y192" s="80">
        <f t="shared" si="5"/>
        <v>45</v>
      </c>
      <c r="Z192" s="218"/>
      <c r="AA192" s="264"/>
      <c r="AB192" s="245">
        <f t="shared" si="6"/>
        <v>0</v>
      </c>
    </row>
    <row r="193" spans="1:28" ht="30">
      <c r="A193" s="27"/>
      <c r="B193" s="225"/>
      <c r="C193" s="230"/>
      <c r="D193" s="231"/>
      <c r="E193" s="231"/>
      <c r="F193" s="231"/>
      <c r="G193" s="231"/>
      <c r="H193" s="231"/>
      <c r="I193" s="231"/>
      <c r="J193" s="231"/>
      <c r="K193" s="225"/>
      <c r="L193" s="230"/>
      <c r="M193" s="27"/>
      <c r="N193" s="231"/>
      <c r="O193" s="231"/>
      <c r="P193" s="120">
        <v>230</v>
      </c>
      <c r="Q193" s="27"/>
      <c r="R193" s="225"/>
      <c r="S193" s="116" t="s">
        <v>481</v>
      </c>
      <c r="T193" s="117" t="s">
        <v>482</v>
      </c>
      <c r="U193" s="227"/>
      <c r="V193" s="228"/>
      <c r="X193" s="103" t="s">
        <v>891</v>
      </c>
      <c r="Y193" s="103">
        <f t="shared" si="5"/>
        <v>45</v>
      </c>
      <c r="Z193" s="217"/>
      <c r="AA193" s="263"/>
      <c r="AB193" s="244">
        <f t="shared" si="6"/>
        <v>0</v>
      </c>
    </row>
    <row r="194" spans="1:28" ht="30">
      <c r="A194" s="27"/>
      <c r="B194" s="225"/>
      <c r="C194" s="230"/>
      <c r="D194" s="231"/>
      <c r="E194" s="231"/>
      <c r="F194" s="231"/>
      <c r="G194" s="231"/>
      <c r="H194" s="231"/>
      <c r="I194" s="231"/>
      <c r="J194" s="231"/>
      <c r="K194" s="225"/>
      <c r="L194" s="230"/>
      <c r="M194" s="27"/>
      <c r="N194" s="231"/>
      <c r="O194" s="231"/>
      <c r="P194" s="97" t="s">
        <v>428</v>
      </c>
      <c r="Q194" s="27"/>
      <c r="R194" s="225"/>
      <c r="S194" s="93" t="s">
        <v>483</v>
      </c>
      <c r="T194" s="94" t="s">
        <v>484</v>
      </c>
      <c r="U194" s="227"/>
      <c r="V194" s="228"/>
      <c r="X194" s="80" t="s">
        <v>892</v>
      </c>
      <c r="Y194" s="80">
        <f t="shared" si="5"/>
        <v>45</v>
      </c>
      <c r="Z194" s="218"/>
      <c r="AA194" s="264"/>
      <c r="AB194" s="245">
        <f t="shared" si="6"/>
        <v>0</v>
      </c>
    </row>
    <row r="195" spans="1:28" ht="30">
      <c r="A195" s="27"/>
      <c r="B195" s="225"/>
      <c r="C195" s="230"/>
      <c r="D195" s="231"/>
      <c r="E195" s="231"/>
      <c r="F195" s="231"/>
      <c r="G195" s="231"/>
      <c r="H195" s="231"/>
      <c r="I195" s="231"/>
      <c r="J195" s="231"/>
      <c r="K195" s="225"/>
      <c r="L195" s="230"/>
      <c r="M195" s="27"/>
      <c r="N195" s="231"/>
      <c r="O195" s="231"/>
      <c r="P195" s="120">
        <v>230</v>
      </c>
      <c r="Q195" s="27"/>
      <c r="R195" s="225"/>
      <c r="S195" s="116" t="s">
        <v>483</v>
      </c>
      <c r="T195" s="117" t="s">
        <v>484</v>
      </c>
      <c r="U195" s="227"/>
      <c r="V195" s="228"/>
      <c r="X195" s="103" t="s">
        <v>893</v>
      </c>
      <c r="Y195" s="103">
        <f t="shared" si="5"/>
        <v>45</v>
      </c>
      <c r="Z195" s="217"/>
      <c r="AA195" s="263"/>
      <c r="AB195" s="244">
        <f t="shared" si="6"/>
        <v>0</v>
      </c>
    </row>
    <row r="196" spans="1:28" ht="30">
      <c r="A196" s="27"/>
      <c r="B196" s="27"/>
      <c r="C196" s="230"/>
      <c r="D196" s="231"/>
      <c r="E196" s="231"/>
      <c r="F196" s="231"/>
      <c r="G196" s="231"/>
      <c r="H196" s="231"/>
      <c r="I196" s="231"/>
      <c r="J196" s="231"/>
      <c r="K196" s="225"/>
      <c r="L196" s="230"/>
      <c r="M196" s="27"/>
      <c r="N196" s="231"/>
      <c r="O196" s="231"/>
      <c r="P196" s="97" t="s">
        <v>428</v>
      </c>
      <c r="Q196" s="27"/>
      <c r="R196" s="225"/>
      <c r="S196" s="93" t="s">
        <v>146</v>
      </c>
      <c r="T196" s="94" t="s">
        <v>147</v>
      </c>
      <c r="U196" s="227"/>
      <c r="V196" s="228"/>
      <c r="X196" s="80" t="s">
        <v>894</v>
      </c>
      <c r="Y196" s="80">
        <f t="shared" si="5"/>
        <v>45</v>
      </c>
      <c r="Z196" s="218"/>
      <c r="AA196" s="264"/>
      <c r="AB196" s="245">
        <f t="shared" si="6"/>
        <v>0</v>
      </c>
    </row>
    <row r="197" spans="1:28" ht="30">
      <c r="A197" s="27"/>
      <c r="B197" s="27"/>
      <c r="C197" s="230"/>
      <c r="D197" s="231"/>
      <c r="E197" s="231"/>
      <c r="F197" s="231"/>
      <c r="G197" s="231"/>
      <c r="H197" s="231"/>
      <c r="I197" s="231"/>
      <c r="J197" s="231"/>
      <c r="K197" s="225"/>
      <c r="L197" s="230"/>
      <c r="M197" s="27"/>
      <c r="N197" s="231"/>
      <c r="O197" s="231"/>
      <c r="P197" s="120">
        <v>230</v>
      </c>
      <c r="Q197" s="27"/>
      <c r="R197" s="225"/>
      <c r="S197" s="116" t="s">
        <v>146</v>
      </c>
      <c r="T197" s="117" t="s">
        <v>147</v>
      </c>
      <c r="U197" s="227"/>
      <c r="V197" s="228"/>
      <c r="X197" s="103" t="s">
        <v>148</v>
      </c>
      <c r="Y197" s="103">
        <f t="shared" si="5"/>
        <v>45</v>
      </c>
      <c r="Z197" s="217"/>
      <c r="AA197" s="263"/>
      <c r="AB197" s="244">
        <f t="shared" si="6"/>
        <v>0</v>
      </c>
    </row>
    <row r="198" spans="1:28" ht="30">
      <c r="A198" s="27"/>
      <c r="B198" s="27"/>
      <c r="C198" s="230"/>
      <c r="D198" s="231"/>
      <c r="E198" s="231"/>
      <c r="F198" s="231"/>
      <c r="G198" s="231"/>
      <c r="H198" s="231"/>
      <c r="I198" s="231"/>
      <c r="J198" s="231"/>
      <c r="K198" s="225"/>
      <c r="L198" s="230"/>
      <c r="M198" s="27"/>
      <c r="N198" s="231"/>
      <c r="O198" s="231"/>
      <c r="P198" s="97" t="s">
        <v>428</v>
      </c>
      <c r="Q198" s="27"/>
      <c r="R198" s="225"/>
      <c r="S198" s="93" t="s">
        <v>485</v>
      </c>
      <c r="T198" s="94" t="s">
        <v>486</v>
      </c>
      <c r="U198" s="227"/>
      <c r="V198" s="228"/>
      <c r="X198" s="80" t="s">
        <v>895</v>
      </c>
      <c r="Y198" s="80">
        <f t="shared" si="5"/>
        <v>45</v>
      </c>
      <c r="Z198" s="218"/>
      <c r="AA198" s="264"/>
      <c r="AB198" s="245">
        <f t="shared" si="6"/>
        <v>0</v>
      </c>
    </row>
    <row r="199" spans="1:28" ht="30">
      <c r="A199" s="27"/>
      <c r="B199" s="27"/>
      <c r="C199" s="230"/>
      <c r="D199" s="231"/>
      <c r="E199" s="231"/>
      <c r="F199" s="231"/>
      <c r="G199" s="231"/>
      <c r="H199" s="231"/>
      <c r="I199" s="231"/>
      <c r="J199" s="231"/>
      <c r="K199" s="225"/>
      <c r="L199" s="230"/>
      <c r="M199" s="27"/>
      <c r="N199" s="231"/>
      <c r="O199" s="231"/>
      <c r="P199" s="120">
        <v>230</v>
      </c>
      <c r="Q199" s="27"/>
      <c r="R199" s="225"/>
      <c r="S199" s="116" t="s">
        <v>485</v>
      </c>
      <c r="T199" s="117" t="s">
        <v>486</v>
      </c>
      <c r="U199" s="227"/>
      <c r="V199" s="228"/>
      <c r="X199" s="103" t="s">
        <v>896</v>
      </c>
      <c r="Y199" s="103">
        <f t="shared" si="5"/>
        <v>45</v>
      </c>
      <c r="Z199" s="217"/>
      <c r="AA199" s="263"/>
      <c r="AB199" s="244">
        <f t="shared" si="6"/>
        <v>0</v>
      </c>
    </row>
    <row r="200" spans="1:28" ht="30">
      <c r="A200" s="27"/>
      <c r="B200" s="27"/>
      <c r="C200" s="230"/>
      <c r="D200" s="231"/>
      <c r="E200" s="231"/>
      <c r="F200" s="231"/>
      <c r="G200" s="231"/>
      <c r="H200" s="231"/>
      <c r="I200" s="231"/>
      <c r="J200" s="231"/>
      <c r="K200" s="225"/>
      <c r="L200" s="230"/>
      <c r="M200" s="27"/>
      <c r="N200" s="231"/>
      <c r="O200" s="231"/>
      <c r="P200" s="97" t="s">
        <v>428</v>
      </c>
      <c r="Q200" s="27"/>
      <c r="R200" s="225"/>
      <c r="S200" s="93" t="s">
        <v>487</v>
      </c>
      <c r="T200" s="94" t="s">
        <v>488</v>
      </c>
      <c r="U200" s="227"/>
      <c r="V200" s="228"/>
      <c r="X200" s="80" t="s">
        <v>897</v>
      </c>
      <c r="Y200" s="80">
        <f t="shared" si="5"/>
        <v>45</v>
      </c>
      <c r="Z200" s="218"/>
      <c r="AA200" s="264"/>
      <c r="AB200" s="245">
        <f t="shared" si="6"/>
        <v>0</v>
      </c>
    </row>
    <row r="201" spans="1:28" ht="30">
      <c r="A201" s="27"/>
      <c r="B201" s="27"/>
      <c r="C201" s="230"/>
      <c r="D201" s="231"/>
      <c r="E201" s="231"/>
      <c r="F201" s="231"/>
      <c r="G201" s="231"/>
      <c r="H201" s="231"/>
      <c r="I201" s="231"/>
      <c r="J201" s="231"/>
      <c r="K201" s="225"/>
      <c r="L201" s="230"/>
      <c r="M201" s="27"/>
      <c r="N201" s="231"/>
      <c r="O201" s="231"/>
      <c r="P201" s="120">
        <v>230</v>
      </c>
      <c r="Q201" s="27"/>
      <c r="R201" s="225"/>
      <c r="S201" s="116" t="s">
        <v>487</v>
      </c>
      <c r="T201" s="117" t="s">
        <v>488</v>
      </c>
      <c r="U201" s="227"/>
      <c r="V201" s="228"/>
      <c r="X201" s="103" t="s">
        <v>898</v>
      </c>
      <c r="Y201" s="103">
        <f t="shared" si="5"/>
        <v>45</v>
      </c>
      <c r="Z201" s="217"/>
      <c r="AA201" s="263"/>
      <c r="AB201" s="244">
        <f t="shared" si="6"/>
        <v>0</v>
      </c>
    </row>
    <row r="202" spans="1:28" ht="45">
      <c r="A202" s="27"/>
      <c r="B202" s="225"/>
      <c r="C202" s="230"/>
      <c r="D202" s="231"/>
      <c r="E202" s="231"/>
      <c r="F202" s="231"/>
      <c r="G202" s="231"/>
      <c r="H202" s="231"/>
      <c r="I202" s="231"/>
      <c r="J202" s="231"/>
      <c r="K202" s="225"/>
      <c r="L202" s="230"/>
      <c r="M202" s="27"/>
      <c r="N202" s="231"/>
      <c r="O202" s="231"/>
      <c r="P202" s="97" t="s">
        <v>428</v>
      </c>
      <c r="Q202" s="27"/>
      <c r="R202" s="225"/>
      <c r="S202" s="93" t="s">
        <v>489</v>
      </c>
      <c r="T202" s="94" t="s">
        <v>230</v>
      </c>
      <c r="U202" s="227"/>
      <c r="V202" s="228"/>
      <c r="X202" s="80" t="s">
        <v>899</v>
      </c>
      <c r="Y202" s="80">
        <f t="shared" si="5"/>
        <v>45</v>
      </c>
      <c r="Z202" s="218"/>
      <c r="AA202" s="264"/>
      <c r="AB202" s="245">
        <f t="shared" si="6"/>
        <v>0</v>
      </c>
    </row>
    <row r="203" spans="1:28" ht="45">
      <c r="A203" s="27"/>
      <c r="B203" s="225"/>
      <c r="C203" s="230"/>
      <c r="D203" s="231"/>
      <c r="E203" s="231"/>
      <c r="F203" s="231"/>
      <c r="G203" s="231"/>
      <c r="H203" s="231"/>
      <c r="I203" s="231"/>
      <c r="J203" s="231"/>
      <c r="K203" s="225"/>
      <c r="L203" s="230"/>
      <c r="M203" s="27"/>
      <c r="N203" s="231"/>
      <c r="O203" s="231"/>
      <c r="P203" s="120">
        <v>230</v>
      </c>
      <c r="Q203" s="27"/>
      <c r="R203" s="225"/>
      <c r="S203" s="116" t="s">
        <v>489</v>
      </c>
      <c r="T203" s="117" t="s">
        <v>230</v>
      </c>
      <c r="U203" s="227"/>
      <c r="V203" s="228"/>
      <c r="X203" s="103" t="s">
        <v>900</v>
      </c>
      <c r="Y203" s="103">
        <f t="shared" si="5"/>
        <v>45</v>
      </c>
      <c r="Z203" s="217"/>
      <c r="AA203" s="263"/>
      <c r="AB203" s="244">
        <f t="shared" si="6"/>
        <v>0</v>
      </c>
    </row>
    <row r="204" spans="1:28" ht="30">
      <c r="A204" s="27"/>
      <c r="B204" s="225"/>
      <c r="C204" s="230"/>
      <c r="D204" s="231"/>
      <c r="E204" s="231"/>
      <c r="F204" s="231"/>
      <c r="G204" s="231"/>
      <c r="H204" s="231"/>
      <c r="I204" s="231"/>
      <c r="J204" s="231"/>
      <c r="K204" s="225"/>
      <c r="L204" s="230"/>
      <c r="M204" s="27"/>
      <c r="N204" s="231"/>
      <c r="O204" s="231"/>
      <c r="P204" s="97" t="s">
        <v>428</v>
      </c>
      <c r="Q204" s="27"/>
      <c r="R204" s="225"/>
      <c r="S204" s="93" t="s">
        <v>490</v>
      </c>
      <c r="T204" s="94" t="s">
        <v>491</v>
      </c>
      <c r="U204" s="227"/>
      <c r="V204" s="228"/>
      <c r="X204" s="80" t="s">
        <v>901</v>
      </c>
      <c r="Y204" s="80">
        <f t="shared" si="5"/>
        <v>45</v>
      </c>
      <c r="Z204" s="218"/>
      <c r="AA204" s="264"/>
      <c r="AB204" s="245">
        <f t="shared" si="6"/>
        <v>0</v>
      </c>
    </row>
    <row r="205" spans="1:28" ht="30">
      <c r="A205" s="27"/>
      <c r="B205" s="225"/>
      <c r="C205" s="230"/>
      <c r="D205" s="231"/>
      <c r="E205" s="231"/>
      <c r="F205" s="231"/>
      <c r="G205" s="231"/>
      <c r="H205" s="231"/>
      <c r="I205" s="231"/>
      <c r="J205" s="231"/>
      <c r="K205" s="225"/>
      <c r="L205" s="230"/>
      <c r="M205" s="27"/>
      <c r="N205" s="231"/>
      <c r="O205" s="231"/>
      <c r="P205" s="120">
        <v>230</v>
      </c>
      <c r="Q205" s="27"/>
      <c r="R205" s="225"/>
      <c r="S205" s="116" t="s">
        <v>490</v>
      </c>
      <c r="T205" s="117" t="s">
        <v>491</v>
      </c>
      <c r="U205" s="227"/>
      <c r="V205" s="228"/>
      <c r="X205" s="103" t="s">
        <v>902</v>
      </c>
      <c r="Y205" s="103">
        <f t="shared" si="5"/>
        <v>45</v>
      </c>
      <c r="Z205" s="217"/>
      <c r="AA205" s="263"/>
      <c r="AB205" s="244">
        <f t="shared" si="6"/>
        <v>0</v>
      </c>
    </row>
    <row r="206" spans="1:28" ht="30">
      <c r="A206" s="27"/>
      <c r="B206" s="225"/>
      <c r="C206" s="230"/>
      <c r="D206" s="231"/>
      <c r="E206" s="231"/>
      <c r="F206" s="231"/>
      <c r="G206" s="231"/>
      <c r="H206" s="231"/>
      <c r="I206" s="231"/>
      <c r="J206" s="231"/>
      <c r="K206" s="225"/>
      <c r="L206" s="230"/>
      <c r="M206" s="27"/>
      <c r="N206" s="231"/>
      <c r="O206" s="231"/>
      <c r="P206" s="97" t="s">
        <v>428</v>
      </c>
      <c r="Q206" s="27"/>
      <c r="R206" s="225"/>
      <c r="S206" s="93" t="s">
        <v>492</v>
      </c>
      <c r="T206" s="94" t="s">
        <v>493</v>
      </c>
      <c r="U206" s="227"/>
      <c r="V206" s="228"/>
      <c r="X206" s="80" t="s">
        <v>903</v>
      </c>
      <c r="Y206" s="80">
        <f t="shared" si="5"/>
        <v>45</v>
      </c>
      <c r="Z206" s="218"/>
      <c r="AA206" s="264"/>
      <c r="AB206" s="245">
        <f t="shared" si="6"/>
        <v>0</v>
      </c>
    </row>
    <row r="207" spans="1:28" ht="30">
      <c r="A207" s="27"/>
      <c r="B207" s="225"/>
      <c r="C207" s="230"/>
      <c r="D207" s="231"/>
      <c r="E207" s="231"/>
      <c r="F207" s="231"/>
      <c r="G207" s="231"/>
      <c r="H207" s="231"/>
      <c r="I207" s="231"/>
      <c r="J207" s="231"/>
      <c r="K207" s="225"/>
      <c r="L207" s="230"/>
      <c r="M207" s="27"/>
      <c r="N207" s="231"/>
      <c r="O207" s="231"/>
      <c r="P207" s="120">
        <v>230</v>
      </c>
      <c r="Q207" s="27"/>
      <c r="R207" s="225"/>
      <c r="S207" s="116" t="s">
        <v>492</v>
      </c>
      <c r="T207" s="117" t="s">
        <v>493</v>
      </c>
      <c r="U207" s="227"/>
      <c r="V207" s="228"/>
      <c r="X207" s="103" t="s">
        <v>904</v>
      </c>
      <c r="Y207" s="103">
        <f t="shared" ref="Y207:Y270" si="7">LEN(X207)</f>
        <v>45</v>
      </c>
      <c r="Z207" s="217"/>
      <c r="AA207" s="263"/>
      <c r="AB207" s="244">
        <f t="shared" si="6"/>
        <v>0</v>
      </c>
    </row>
    <row r="208" spans="1:28" ht="30">
      <c r="A208" s="27"/>
      <c r="B208" s="225"/>
      <c r="C208" s="230"/>
      <c r="D208" s="231"/>
      <c r="E208" s="231"/>
      <c r="F208" s="231"/>
      <c r="G208" s="231"/>
      <c r="H208" s="231"/>
      <c r="I208" s="231"/>
      <c r="J208" s="231"/>
      <c r="K208" s="225"/>
      <c r="L208" s="230"/>
      <c r="M208" s="27"/>
      <c r="N208" s="231"/>
      <c r="O208" s="231"/>
      <c r="P208" s="97" t="s">
        <v>428</v>
      </c>
      <c r="Q208" s="27"/>
      <c r="R208" s="225"/>
      <c r="S208" s="93" t="s">
        <v>494</v>
      </c>
      <c r="T208" s="94" t="s">
        <v>495</v>
      </c>
      <c r="U208" s="227"/>
      <c r="V208" s="228"/>
      <c r="X208" s="80" t="s">
        <v>905</v>
      </c>
      <c r="Y208" s="80">
        <f t="shared" si="7"/>
        <v>45</v>
      </c>
      <c r="Z208" s="218"/>
      <c r="AA208" s="264"/>
      <c r="AB208" s="245">
        <f t="shared" ref="AB208:AB271" si="8">+Z208+AA208</f>
        <v>0</v>
      </c>
    </row>
    <row r="209" spans="1:28" ht="30">
      <c r="A209" s="27"/>
      <c r="B209" s="225"/>
      <c r="C209" s="230"/>
      <c r="D209" s="231"/>
      <c r="E209" s="231"/>
      <c r="F209" s="231"/>
      <c r="G209" s="231"/>
      <c r="H209" s="231"/>
      <c r="I209" s="231"/>
      <c r="J209" s="231"/>
      <c r="K209" s="225"/>
      <c r="L209" s="230"/>
      <c r="M209" s="27"/>
      <c r="N209" s="231"/>
      <c r="O209" s="231"/>
      <c r="P209" s="120">
        <v>230</v>
      </c>
      <c r="Q209" s="27"/>
      <c r="R209" s="225"/>
      <c r="S209" s="116" t="s">
        <v>494</v>
      </c>
      <c r="T209" s="117" t="s">
        <v>495</v>
      </c>
      <c r="U209" s="227"/>
      <c r="V209" s="228"/>
      <c r="X209" s="103" t="s">
        <v>906</v>
      </c>
      <c r="Y209" s="103">
        <f t="shared" si="7"/>
        <v>45</v>
      </c>
      <c r="Z209" s="217"/>
      <c r="AA209" s="263"/>
      <c r="AB209" s="244">
        <f t="shared" si="8"/>
        <v>0</v>
      </c>
    </row>
    <row r="210" spans="1:28" ht="30">
      <c r="A210" s="27"/>
      <c r="B210" s="225"/>
      <c r="C210" s="230"/>
      <c r="D210" s="231"/>
      <c r="E210" s="231"/>
      <c r="F210" s="231"/>
      <c r="G210" s="231"/>
      <c r="H210" s="231"/>
      <c r="I210" s="231"/>
      <c r="J210" s="231"/>
      <c r="K210" s="225"/>
      <c r="L210" s="230"/>
      <c r="M210" s="27"/>
      <c r="N210" s="231"/>
      <c r="O210" s="231"/>
      <c r="P210" s="97" t="s">
        <v>428</v>
      </c>
      <c r="Q210" s="27"/>
      <c r="R210" s="225"/>
      <c r="S210" s="93" t="s">
        <v>496</v>
      </c>
      <c r="T210" s="94" t="s">
        <v>497</v>
      </c>
      <c r="U210" s="227"/>
      <c r="V210" s="228"/>
      <c r="X210" s="80" t="s">
        <v>907</v>
      </c>
      <c r="Y210" s="80">
        <f t="shared" si="7"/>
        <v>45</v>
      </c>
      <c r="Z210" s="218"/>
      <c r="AA210" s="264"/>
      <c r="AB210" s="245">
        <f t="shared" si="8"/>
        <v>0</v>
      </c>
    </row>
    <row r="211" spans="1:28" ht="30">
      <c r="A211" s="27"/>
      <c r="B211" s="225"/>
      <c r="C211" s="230"/>
      <c r="D211" s="231"/>
      <c r="E211" s="231"/>
      <c r="F211" s="231"/>
      <c r="G211" s="231"/>
      <c r="H211" s="231"/>
      <c r="I211" s="231"/>
      <c r="J211" s="231"/>
      <c r="K211" s="225"/>
      <c r="L211" s="230"/>
      <c r="M211" s="27"/>
      <c r="N211" s="231"/>
      <c r="O211" s="231"/>
      <c r="P211" s="120">
        <v>230</v>
      </c>
      <c r="Q211" s="27"/>
      <c r="R211" s="225"/>
      <c r="S211" s="116" t="s">
        <v>496</v>
      </c>
      <c r="T211" s="117" t="s">
        <v>497</v>
      </c>
      <c r="U211" s="227"/>
      <c r="V211" s="228"/>
      <c r="X211" s="103" t="s">
        <v>908</v>
      </c>
      <c r="Y211" s="103">
        <f t="shared" si="7"/>
        <v>45</v>
      </c>
      <c r="Z211" s="217"/>
      <c r="AA211" s="263"/>
      <c r="AB211" s="244">
        <f t="shared" si="8"/>
        <v>0</v>
      </c>
    </row>
    <row r="212" spans="1:28" ht="30">
      <c r="A212" s="27"/>
      <c r="B212" s="225"/>
      <c r="C212" s="230"/>
      <c r="D212" s="231"/>
      <c r="E212" s="231"/>
      <c r="F212" s="231"/>
      <c r="G212" s="231"/>
      <c r="H212" s="231"/>
      <c r="I212" s="231"/>
      <c r="J212" s="231"/>
      <c r="K212" s="225"/>
      <c r="L212" s="230"/>
      <c r="M212" s="27"/>
      <c r="N212" s="231"/>
      <c r="O212" s="231"/>
      <c r="P212" s="97" t="s">
        <v>428</v>
      </c>
      <c r="Q212" s="27"/>
      <c r="R212" s="225"/>
      <c r="S212" s="93" t="s">
        <v>149</v>
      </c>
      <c r="T212" s="94" t="s">
        <v>150</v>
      </c>
      <c r="U212" s="227"/>
      <c r="V212" s="228"/>
      <c r="X212" s="80" t="s">
        <v>909</v>
      </c>
      <c r="Y212" s="80">
        <f t="shared" si="7"/>
        <v>45</v>
      </c>
      <c r="Z212" s="218"/>
      <c r="AA212" s="264"/>
      <c r="AB212" s="245">
        <f t="shared" si="8"/>
        <v>0</v>
      </c>
    </row>
    <row r="213" spans="1:28" ht="30">
      <c r="A213" s="27"/>
      <c r="B213" s="225"/>
      <c r="C213" s="230"/>
      <c r="D213" s="231"/>
      <c r="E213" s="231"/>
      <c r="F213" s="231"/>
      <c r="G213" s="231"/>
      <c r="H213" s="231"/>
      <c r="I213" s="231"/>
      <c r="J213" s="231"/>
      <c r="K213" s="225"/>
      <c r="L213" s="230"/>
      <c r="M213" s="27"/>
      <c r="N213" s="231"/>
      <c r="O213" s="231"/>
      <c r="P213" s="120">
        <v>230</v>
      </c>
      <c r="Q213" s="27"/>
      <c r="R213" s="225"/>
      <c r="S213" s="116" t="s">
        <v>149</v>
      </c>
      <c r="T213" s="117" t="s">
        <v>150</v>
      </c>
      <c r="U213" s="227"/>
      <c r="V213" s="228"/>
      <c r="X213" s="103" t="s">
        <v>151</v>
      </c>
      <c r="Y213" s="103">
        <f t="shared" si="7"/>
        <v>45</v>
      </c>
      <c r="Z213" s="217"/>
      <c r="AA213" s="263"/>
      <c r="AB213" s="244">
        <f t="shared" si="8"/>
        <v>0</v>
      </c>
    </row>
    <row r="214" spans="1:28" ht="30">
      <c r="A214" s="27"/>
      <c r="B214" s="225"/>
      <c r="C214" s="230"/>
      <c r="D214" s="231"/>
      <c r="E214" s="231"/>
      <c r="F214" s="231"/>
      <c r="G214" s="231"/>
      <c r="H214" s="231"/>
      <c r="I214" s="231"/>
      <c r="J214" s="231"/>
      <c r="K214" s="225"/>
      <c r="L214" s="230"/>
      <c r="M214" s="27"/>
      <c r="N214" s="231"/>
      <c r="O214" s="231"/>
      <c r="P214" s="97" t="s">
        <v>428</v>
      </c>
      <c r="Q214" s="27"/>
      <c r="R214" s="225"/>
      <c r="S214" s="93" t="s">
        <v>152</v>
      </c>
      <c r="T214" s="94" t="s">
        <v>153</v>
      </c>
      <c r="U214" s="227"/>
      <c r="V214" s="228"/>
      <c r="X214" s="80" t="s">
        <v>910</v>
      </c>
      <c r="Y214" s="80">
        <f t="shared" si="7"/>
        <v>45</v>
      </c>
      <c r="Z214" s="218"/>
      <c r="AA214" s="264"/>
      <c r="AB214" s="245">
        <f t="shared" si="8"/>
        <v>0</v>
      </c>
    </row>
    <row r="215" spans="1:28" ht="30">
      <c r="A215" s="27"/>
      <c r="B215" s="225"/>
      <c r="C215" s="230"/>
      <c r="D215" s="231"/>
      <c r="E215" s="231"/>
      <c r="F215" s="231"/>
      <c r="G215" s="231"/>
      <c r="H215" s="231"/>
      <c r="I215" s="231"/>
      <c r="J215" s="231"/>
      <c r="K215" s="225"/>
      <c r="L215" s="230"/>
      <c r="M215" s="27"/>
      <c r="N215" s="231"/>
      <c r="O215" s="231"/>
      <c r="P215" s="120">
        <v>230</v>
      </c>
      <c r="Q215" s="27"/>
      <c r="R215" s="225"/>
      <c r="S215" s="116" t="s">
        <v>152</v>
      </c>
      <c r="T215" s="117" t="s">
        <v>153</v>
      </c>
      <c r="U215" s="227"/>
      <c r="V215" s="228"/>
      <c r="X215" s="103" t="s">
        <v>154</v>
      </c>
      <c r="Y215" s="103">
        <f t="shared" si="7"/>
        <v>45</v>
      </c>
      <c r="Z215" s="217"/>
      <c r="AA215" s="263"/>
      <c r="AB215" s="244">
        <f t="shared" si="8"/>
        <v>0</v>
      </c>
    </row>
    <row r="216" spans="1:28" ht="30">
      <c r="A216" s="27"/>
      <c r="B216" s="225"/>
      <c r="C216" s="230"/>
      <c r="D216" s="231"/>
      <c r="E216" s="231"/>
      <c r="F216" s="231"/>
      <c r="G216" s="231"/>
      <c r="H216" s="231"/>
      <c r="I216" s="231"/>
      <c r="J216" s="231"/>
      <c r="K216" s="225"/>
      <c r="L216" s="230"/>
      <c r="M216" s="27"/>
      <c r="N216" s="231"/>
      <c r="O216" s="231"/>
      <c r="P216" s="97" t="s">
        <v>428</v>
      </c>
      <c r="Q216" s="27"/>
      <c r="R216" s="225"/>
      <c r="S216" s="93" t="s">
        <v>498</v>
      </c>
      <c r="T216" s="94" t="s">
        <v>499</v>
      </c>
      <c r="U216" s="227"/>
      <c r="V216" s="228"/>
      <c r="X216" s="80" t="s">
        <v>911</v>
      </c>
      <c r="Y216" s="80">
        <f t="shared" si="7"/>
        <v>45</v>
      </c>
      <c r="Z216" s="218"/>
      <c r="AA216" s="264"/>
      <c r="AB216" s="245">
        <f t="shared" si="8"/>
        <v>0</v>
      </c>
    </row>
    <row r="217" spans="1:28" ht="30">
      <c r="A217" s="27"/>
      <c r="B217" s="225"/>
      <c r="C217" s="230"/>
      <c r="D217" s="231"/>
      <c r="E217" s="231"/>
      <c r="F217" s="231"/>
      <c r="G217" s="231"/>
      <c r="H217" s="231"/>
      <c r="I217" s="231"/>
      <c r="J217" s="231"/>
      <c r="K217" s="225"/>
      <c r="L217" s="230"/>
      <c r="M217" s="27"/>
      <c r="N217" s="231"/>
      <c r="O217" s="231"/>
      <c r="P217" s="120">
        <v>230</v>
      </c>
      <c r="Q217" s="27"/>
      <c r="R217" s="225"/>
      <c r="S217" s="116" t="s">
        <v>498</v>
      </c>
      <c r="T217" s="117" t="s">
        <v>499</v>
      </c>
      <c r="U217" s="227"/>
      <c r="V217" s="228"/>
      <c r="X217" s="103" t="s">
        <v>912</v>
      </c>
      <c r="Y217" s="103">
        <f t="shared" si="7"/>
        <v>45</v>
      </c>
      <c r="Z217" s="217"/>
      <c r="AA217" s="263"/>
      <c r="AB217" s="244">
        <f t="shared" si="8"/>
        <v>0</v>
      </c>
    </row>
    <row r="218" spans="1:28" ht="30">
      <c r="A218" s="27"/>
      <c r="B218" s="225"/>
      <c r="C218" s="230"/>
      <c r="D218" s="231"/>
      <c r="E218" s="231"/>
      <c r="F218" s="231"/>
      <c r="G218" s="231"/>
      <c r="H218" s="231"/>
      <c r="I218" s="231"/>
      <c r="J218" s="231"/>
      <c r="K218" s="225"/>
      <c r="L218" s="230"/>
      <c r="M218" s="27"/>
      <c r="N218" s="231"/>
      <c r="O218" s="231"/>
      <c r="P218" s="97" t="s">
        <v>428</v>
      </c>
      <c r="Q218" s="27"/>
      <c r="R218" s="225"/>
      <c r="S218" s="93" t="s">
        <v>155</v>
      </c>
      <c r="T218" s="94" t="s">
        <v>156</v>
      </c>
      <c r="U218" s="227"/>
      <c r="V218" s="228"/>
      <c r="X218" s="80" t="s">
        <v>913</v>
      </c>
      <c r="Y218" s="80">
        <f t="shared" si="7"/>
        <v>45</v>
      </c>
      <c r="Z218" s="218"/>
      <c r="AA218" s="264"/>
      <c r="AB218" s="245">
        <f t="shared" si="8"/>
        <v>0</v>
      </c>
    </row>
    <row r="219" spans="1:28" ht="30">
      <c r="A219" s="27"/>
      <c r="B219" s="225"/>
      <c r="C219" s="230"/>
      <c r="D219" s="231"/>
      <c r="E219" s="231"/>
      <c r="F219" s="231"/>
      <c r="G219" s="231"/>
      <c r="H219" s="231"/>
      <c r="I219" s="231"/>
      <c r="J219" s="231"/>
      <c r="K219" s="225"/>
      <c r="L219" s="230"/>
      <c r="M219" s="27"/>
      <c r="N219" s="231"/>
      <c r="O219" s="231"/>
      <c r="P219" s="120">
        <v>230</v>
      </c>
      <c r="Q219" s="27"/>
      <c r="R219" s="225"/>
      <c r="S219" s="116" t="s">
        <v>155</v>
      </c>
      <c r="T219" s="117" t="s">
        <v>156</v>
      </c>
      <c r="U219" s="227"/>
      <c r="V219" s="228"/>
      <c r="X219" s="103" t="s">
        <v>157</v>
      </c>
      <c r="Y219" s="103">
        <f t="shared" si="7"/>
        <v>45</v>
      </c>
      <c r="Z219" s="217"/>
      <c r="AA219" s="263"/>
      <c r="AB219" s="244">
        <f t="shared" si="8"/>
        <v>0</v>
      </c>
    </row>
    <row r="220" spans="1:28" ht="45">
      <c r="A220" s="27"/>
      <c r="B220" s="225"/>
      <c r="C220" s="230"/>
      <c r="D220" s="231"/>
      <c r="E220" s="231"/>
      <c r="F220" s="231"/>
      <c r="G220" s="231"/>
      <c r="H220" s="231"/>
      <c r="I220" s="231"/>
      <c r="J220" s="231"/>
      <c r="K220" s="225"/>
      <c r="L220" s="230"/>
      <c r="M220" s="27"/>
      <c r="N220" s="231"/>
      <c r="O220" s="231"/>
      <c r="P220" s="97" t="s">
        <v>428</v>
      </c>
      <c r="Q220" s="27"/>
      <c r="R220" s="225"/>
      <c r="S220" s="93" t="s">
        <v>500</v>
      </c>
      <c r="T220" s="94" t="s">
        <v>501</v>
      </c>
      <c r="U220" s="227"/>
      <c r="V220" s="228"/>
      <c r="X220" s="80" t="s">
        <v>914</v>
      </c>
      <c r="Y220" s="80">
        <f t="shared" si="7"/>
        <v>45</v>
      </c>
      <c r="Z220" s="218"/>
      <c r="AA220" s="264"/>
      <c r="AB220" s="245">
        <f t="shared" si="8"/>
        <v>0</v>
      </c>
    </row>
    <row r="221" spans="1:28" ht="45">
      <c r="A221" s="27"/>
      <c r="B221" s="225"/>
      <c r="C221" s="230"/>
      <c r="D221" s="231"/>
      <c r="E221" s="231"/>
      <c r="F221" s="231"/>
      <c r="G221" s="231"/>
      <c r="H221" s="231"/>
      <c r="I221" s="231"/>
      <c r="J221" s="231"/>
      <c r="K221" s="225"/>
      <c r="L221" s="230"/>
      <c r="M221" s="27"/>
      <c r="N221" s="231"/>
      <c r="O221" s="231"/>
      <c r="P221" s="120">
        <v>230</v>
      </c>
      <c r="Q221" s="27"/>
      <c r="R221" s="225"/>
      <c r="S221" s="116" t="s">
        <v>500</v>
      </c>
      <c r="T221" s="117" t="s">
        <v>501</v>
      </c>
      <c r="U221" s="227"/>
      <c r="V221" s="228"/>
      <c r="X221" s="103" t="s">
        <v>915</v>
      </c>
      <c r="Y221" s="103">
        <f t="shared" si="7"/>
        <v>45</v>
      </c>
      <c r="Z221" s="217"/>
      <c r="AA221" s="263"/>
      <c r="AB221" s="244">
        <f t="shared" si="8"/>
        <v>0</v>
      </c>
    </row>
    <row r="222" spans="1:28" ht="30">
      <c r="A222" s="27"/>
      <c r="B222" s="225"/>
      <c r="C222" s="230"/>
      <c r="D222" s="231"/>
      <c r="E222" s="231"/>
      <c r="F222" s="231"/>
      <c r="G222" s="231"/>
      <c r="H222" s="231"/>
      <c r="I222" s="231"/>
      <c r="J222" s="231"/>
      <c r="K222" s="225"/>
      <c r="L222" s="230"/>
      <c r="M222" s="27"/>
      <c r="N222" s="231"/>
      <c r="O222" s="231"/>
      <c r="P222" s="97" t="s">
        <v>428</v>
      </c>
      <c r="Q222" s="27"/>
      <c r="R222" s="225"/>
      <c r="S222" s="93" t="s">
        <v>502</v>
      </c>
      <c r="T222" s="94" t="s">
        <v>503</v>
      </c>
      <c r="U222" s="227"/>
      <c r="V222" s="228"/>
      <c r="X222" s="80" t="s">
        <v>916</v>
      </c>
      <c r="Y222" s="80">
        <f t="shared" si="7"/>
        <v>45</v>
      </c>
      <c r="Z222" s="218"/>
      <c r="AA222" s="264"/>
      <c r="AB222" s="245">
        <f t="shared" si="8"/>
        <v>0</v>
      </c>
    </row>
    <row r="223" spans="1:28" ht="30">
      <c r="A223" s="27"/>
      <c r="B223" s="225"/>
      <c r="C223" s="230"/>
      <c r="D223" s="231"/>
      <c r="E223" s="231"/>
      <c r="F223" s="231"/>
      <c r="G223" s="231"/>
      <c r="H223" s="231"/>
      <c r="I223" s="231"/>
      <c r="J223" s="231"/>
      <c r="K223" s="225"/>
      <c r="L223" s="230"/>
      <c r="M223" s="27"/>
      <c r="N223" s="231"/>
      <c r="O223" s="231"/>
      <c r="P223" s="120">
        <v>230</v>
      </c>
      <c r="Q223" s="27"/>
      <c r="R223" s="225"/>
      <c r="S223" s="116" t="s">
        <v>502</v>
      </c>
      <c r="T223" s="117" t="s">
        <v>503</v>
      </c>
      <c r="U223" s="227"/>
      <c r="V223" s="228"/>
      <c r="X223" s="103" t="s">
        <v>917</v>
      </c>
      <c r="Y223" s="103">
        <f t="shared" si="7"/>
        <v>45</v>
      </c>
      <c r="Z223" s="217"/>
      <c r="AA223" s="263"/>
      <c r="AB223" s="244">
        <f t="shared" si="8"/>
        <v>0</v>
      </c>
    </row>
    <row r="224" spans="1:28" ht="30">
      <c r="A224" s="27"/>
      <c r="B224" s="225"/>
      <c r="C224" s="230"/>
      <c r="D224" s="231"/>
      <c r="E224" s="231"/>
      <c r="F224" s="231"/>
      <c r="G224" s="231"/>
      <c r="H224" s="231"/>
      <c r="I224" s="231"/>
      <c r="J224" s="231"/>
      <c r="K224" s="225"/>
      <c r="L224" s="230"/>
      <c r="M224" s="27"/>
      <c r="N224" s="231"/>
      <c r="O224" s="231"/>
      <c r="P224" s="97" t="s">
        <v>428</v>
      </c>
      <c r="Q224" s="27"/>
      <c r="R224" s="225"/>
      <c r="S224" s="93" t="s">
        <v>504</v>
      </c>
      <c r="T224" s="94" t="s">
        <v>505</v>
      </c>
      <c r="U224" s="227"/>
      <c r="V224" s="228"/>
      <c r="X224" s="80" t="s">
        <v>918</v>
      </c>
      <c r="Y224" s="80">
        <f t="shared" si="7"/>
        <v>45</v>
      </c>
      <c r="Z224" s="218"/>
      <c r="AA224" s="264"/>
      <c r="AB224" s="245">
        <f t="shared" si="8"/>
        <v>0</v>
      </c>
    </row>
    <row r="225" spans="1:28" ht="30">
      <c r="A225" s="27"/>
      <c r="B225" s="225"/>
      <c r="C225" s="230"/>
      <c r="D225" s="231"/>
      <c r="E225" s="231"/>
      <c r="F225" s="231"/>
      <c r="G225" s="231"/>
      <c r="H225" s="231"/>
      <c r="I225" s="231"/>
      <c r="J225" s="231"/>
      <c r="K225" s="225"/>
      <c r="L225" s="230"/>
      <c r="M225" s="27"/>
      <c r="N225" s="231"/>
      <c r="O225" s="231"/>
      <c r="P225" s="120">
        <v>230</v>
      </c>
      <c r="Q225" s="27"/>
      <c r="R225" s="225"/>
      <c r="S225" s="116" t="s">
        <v>504</v>
      </c>
      <c r="T225" s="117" t="s">
        <v>505</v>
      </c>
      <c r="U225" s="227"/>
      <c r="V225" s="228"/>
      <c r="X225" s="103" t="s">
        <v>919</v>
      </c>
      <c r="Y225" s="103">
        <f t="shared" si="7"/>
        <v>45</v>
      </c>
      <c r="Z225" s="217"/>
      <c r="AA225" s="263"/>
      <c r="AB225" s="244">
        <f t="shared" si="8"/>
        <v>0</v>
      </c>
    </row>
    <row r="226" spans="1:28" ht="30">
      <c r="A226" s="27"/>
      <c r="B226" s="225"/>
      <c r="C226" s="230"/>
      <c r="D226" s="231"/>
      <c r="E226" s="231"/>
      <c r="F226" s="231"/>
      <c r="G226" s="231"/>
      <c r="H226" s="231"/>
      <c r="I226" s="231"/>
      <c r="J226" s="231"/>
      <c r="K226" s="225"/>
      <c r="L226" s="230"/>
      <c r="M226" s="27"/>
      <c r="N226" s="231"/>
      <c r="O226" s="231"/>
      <c r="P226" s="97" t="s">
        <v>428</v>
      </c>
      <c r="Q226" s="27"/>
      <c r="R226" s="225"/>
      <c r="S226" s="93" t="s">
        <v>506</v>
      </c>
      <c r="T226" s="94" t="s">
        <v>507</v>
      </c>
      <c r="U226" s="227"/>
      <c r="V226" s="228"/>
      <c r="X226" s="80" t="s">
        <v>920</v>
      </c>
      <c r="Y226" s="80">
        <f t="shared" si="7"/>
        <v>45</v>
      </c>
      <c r="Z226" s="218"/>
      <c r="AA226" s="264"/>
      <c r="AB226" s="245">
        <f t="shared" si="8"/>
        <v>0</v>
      </c>
    </row>
    <row r="227" spans="1:28" ht="30">
      <c r="A227" s="27"/>
      <c r="B227" s="225"/>
      <c r="C227" s="230"/>
      <c r="D227" s="231"/>
      <c r="E227" s="231"/>
      <c r="F227" s="231"/>
      <c r="G227" s="231"/>
      <c r="H227" s="231"/>
      <c r="I227" s="231"/>
      <c r="J227" s="231"/>
      <c r="K227" s="225"/>
      <c r="L227" s="230"/>
      <c r="M227" s="27"/>
      <c r="N227" s="231"/>
      <c r="O227" s="231"/>
      <c r="P227" s="120">
        <v>230</v>
      </c>
      <c r="Q227" s="27"/>
      <c r="R227" s="225"/>
      <c r="S227" s="116" t="s">
        <v>506</v>
      </c>
      <c r="T227" s="117" t="s">
        <v>507</v>
      </c>
      <c r="U227" s="227"/>
      <c r="V227" s="228"/>
      <c r="X227" s="103" t="s">
        <v>921</v>
      </c>
      <c r="Y227" s="103">
        <f t="shared" si="7"/>
        <v>45</v>
      </c>
      <c r="Z227" s="217"/>
      <c r="AA227" s="263"/>
      <c r="AB227" s="244">
        <f t="shared" si="8"/>
        <v>0</v>
      </c>
    </row>
    <row r="228" spans="1:28" ht="45">
      <c r="A228" s="27"/>
      <c r="B228" s="225"/>
      <c r="C228" s="230"/>
      <c r="D228" s="231"/>
      <c r="E228" s="231"/>
      <c r="F228" s="231"/>
      <c r="G228" s="231"/>
      <c r="H228" s="231"/>
      <c r="I228" s="231"/>
      <c r="J228" s="231"/>
      <c r="K228" s="225"/>
      <c r="L228" s="230"/>
      <c r="M228" s="27"/>
      <c r="N228" s="231"/>
      <c r="O228" s="231"/>
      <c r="P228" s="97" t="s">
        <v>428</v>
      </c>
      <c r="Q228" s="27"/>
      <c r="R228" s="225"/>
      <c r="S228" s="93" t="s">
        <v>508</v>
      </c>
      <c r="T228" s="94" t="s">
        <v>509</v>
      </c>
      <c r="U228" s="227"/>
      <c r="V228" s="228"/>
      <c r="X228" s="80" t="s">
        <v>922</v>
      </c>
      <c r="Y228" s="80">
        <f t="shared" si="7"/>
        <v>45</v>
      </c>
      <c r="Z228" s="218"/>
      <c r="AA228" s="264"/>
      <c r="AB228" s="245">
        <f t="shared" si="8"/>
        <v>0</v>
      </c>
    </row>
    <row r="229" spans="1:28" ht="45">
      <c r="A229" s="27"/>
      <c r="B229" s="225"/>
      <c r="C229" s="230"/>
      <c r="D229" s="231"/>
      <c r="E229" s="231"/>
      <c r="F229" s="231"/>
      <c r="G229" s="231"/>
      <c r="H229" s="231"/>
      <c r="I229" s="231"/>
      <c r="J229" s="231"/>
      <c r="K229" s="225"/>
      <c r="L229" s="230"/>
      <c r="M229" s="27"/>
      <c r="N229" s="231"/>
      <c r="O229" s="231"/>
      <c r="P229" s="120">
        <v>230</v>
      </c>
      <c r="Q229" s="27"/>
      <c r="R229" s="225"/>
      <c r="S229" s="116" t="s">
        <v>508</v>
      </c>
      <c r="T229" s="117" t="s">
        <v>509</v>
      </c>
      <c r="U229" s="227"/>
      <c r="V229" s="228"/>
      <c r="X229" s="103" t="s">
        <v>923</v>
      </c>
      <c r="Y229" s="103">
        <f t="shared" si="7"/>
        <v>45</v>
      </c>
      <c r="Z229" s="217"/>
      <c r="AA229" s="263"/>
      <c r="AB229" s="244">
        <f t="shared" si="8"/>
        <v>0</v>
      </c>
    </row>
    <row r="230" spans="1:28" ht="30">
      <c r="A230" s="27"/>
      <c r="B230" s="225"/>
      <c r="C230" s="230"/>
      <c r="D230" s="231"/>
      <c r="E230" s="231"/>
      <c r="F230" s="231"/>
      <c r="G230" s="231"/>
      <c r="H230" s="231"/>
      <c r="I230" s="231"/>
      <c r="J230" s="231"/>
      <c r="K230" s="225"/>
      <c r="L230" s="230"/>
      <c r="M230" s="27"/>
      <c r="N230" s="231"/>
      <c r="O230" s="231"/>
      <c r="P230" s="97" t="s">
        <v>428</v>
      </c>
      <c r="Q230" s="27"/>
      <c r="R230" s="225"/>
      <c r="S230" s="93" t="s">
        <v>510</v>
      </c>
      <c r="T230" s="94" t="s">
        <v>511</v>
      </c>
      <c r="U230" s="227"/>
      <c r="V230" s="228"/>
      <c r="X230" s="80" t="s">
        <v>924</v>
      </c>
      <c r="Y230" s="80">
        <f t="shared" si="7"/>
        <v>45</v>
      </c>
      <c r="Z230" s="218"/>
      <c r="AA230" s="264"/>
      <c r="AB230" s="245">
        <f t="shared" si="8"/>
        <v>0</v>
      </c>
    </row>
    <row r="231" spans="1:28" ht="30">
      <c r="A231" s="27"/>
      <c r="B231" s="225"/>
      <c r="C231" s="230"/>
      <c r="D231" s="231"/>
      <c r="E231" s="231"/>
      <c r="F231" s="231"/>
      <c r="G231" s="231"/>
      <c r="H231" s="231"/>
      <c r="I231" s="231"/>
      <c r="J231" s="231"/>
      <c r="K231" s="225"/>
      <c r="L231" s="230"/>
      <c r="M231" s="27"/>
      <c r="N231" s="231"/>
      <c r="O231" s="231"/>
      <c r="P231" s="120">
        <v>230</v>
      </c>
      <c r="Q231" s="27"/>
      <c r="R231" s="225"/>
      <c r="S231" s="116" t="s">
        <v>510</v>
      </c>
      <c r="T231" s="117" t="s">
        <v>511</v>
      </c>
      <c r="U231" s="227"/>
      <c r="V231" s="228"/>
      <c r="X231" s="103" t="s">
        <v>925</v>
      </c>
      <c r="Y231" s="103">
        <f t="shared" si="7"/>
        <v>45</v>
      </c>
      <c r="Z231" s="217"/>
      <c r="AA231" s="263"/>
      <c r="AB231" s="244">
        <f t="shared" si="8"/>
        <v>0</v>
      </c>
    </row>
    <row r="232" spans="1:28" ht="31.5">
      <c r="A232" s="27"/>
      <c r="B232" s="225"/>
      <c r="C232" s="230"/>
      <c r="D232" s="231"/>
      <c r="E232" s="231"/>
      <c r="F232" s="231"/>
      <c r="G232" s="231"/>
      <c r="H232" s="231"/>
      <c r="I232" s="231"/>
      <c r="J232" s="231"/>
      <c r="K232" s="225"/>
      <c r="L232" s="230"/>
      <c r="M232" s="27"/>
      <c r="N232" s="231"/>
      <c r="O232" s="231"/>
      <c r="P232" s="97" t="s">
        <v>428</v>
      </c>
      <c r="Q232" s="27"/>
      <c r="R232" s="225"/>
      <c r="S232" s="93" t="s">
        <v>512</v>
      </c>
      <c r="T232" s="94" t="s">
        <v>513</v>
      </c>
      <c r="U232" s="227"/>
      <c r="V232" s="228"/>
      <c r="X232" s="80" t="s">
        <v>926</v>
      </c>
      <c r="Y232" s="80">
        <f t="shared" si="7"/>
        <v>45</v>
      </c>
      <c r="Z232" s="218"/>
      <c r="AA232" s="264"/>
      <c r="AB232" s="245">
        <f t="shared" si="8"/>
        <v>0</v>
      </c>
    </row>
    <row r="233" spans="1:28" ht="31.5">
      <c r="A233" s="27"/>
      <c r="B233" s="225"/>
      <c r="C233" s="230"/>
      <c r="D233" s="231"/>
      <c r="E233" s="231"/>
      <c r="F233" s="231"/>
      <c r="G233" s="231"/>
      <c r="H233" s="231"/>
      <c r="I233" s="231"/>
      <c r="J233" s="231"/>
      <c r="K233" s="225"/>
      <c r="L233" s="230"/>
      <c r="M233" s="27"/>
      <c r="N233" s="231"/>
      <c r="O233" s="231"/>
      <c r="P233" s="120">
        <v>230</v>
      </c>
      <c r="Q233" s="27"/>
      <c r="R233" s="225"/>
      <c r="S233" s="116" t="s">
        <v>512</v>
      </c>
      <c r="T233" s="117" t="s">
        <v>513</v>
      </c>
      <c r="U233" s="227"/>
      <c r="V233" s="228"/>
      <c r="X233" s="103" t="s">
        <v>927</v>
      </c>
      <c r="Y233" s="103">
        <f t="shared" si="7"/>
        <v>45</v>
      </c>
      <c r="Z233" s="217"/>
      <c r="AA233" s="263"/>
      <c r="AB233" s="244">
        <f t="shared" si="8"/>
        <v>0</v>
      </c>
    </row>
    <row r="234" spans="1:28" ht="18.75">
      <c r="A234" s="27"/>
      <c r="B234" s="225"/>
      <c r="C234" s="230"/>
      <c r="D234" s="231"/>
      <c r="E234" s="231"/>
      <c r="F234" s="231"/>
      <c r="G234" s="231"/>
      <c r="H234" s="231"/>
      <c r="I234" s="231"/>
      <c r="J234" s="231"/>
      <c r="K234" s="225"/>
      <c r="L234" s="230"/>
      <c r="M234" s="27"/>
      <c r="N234" s="231"/>
      <c r="O234" s="231"/>
      <c r="P234" s="97" t="s">
        <v>428</v>
      </c>
      <c r="Q234" s="27"/>
      <c r="R234" s="225"/>
      <c r="S234" s="93" t="s">
        <v>514</v>
      </c>
      <c r="T234" s="94" t="s">
        <v>515</v>
      </c>
      <c r="U234" s="227"/>
      <c r="V234" s="228"/>
      <c r="X234" s="80" t="s">
        <v>928</v>
      </c>
      <c r="Y234" s="80">
        <f t="shared" si="7"/>
        <v>45</v>
      </c>
      <c r="Z234" s="218"/>
      <c r="AA234" s="264"/>
      <c r="AB234" s="245">
        <f t="shared" si="8"/>
        <v>0</v>
      </c>
    </row>
    <row r="235" spans="1:28" ht="18.75">
      <c r="A235" s="27"/>
      <c r="B235" s="225"/>
      <c r="C235" s="230"/>
      <c r="D235" s="231"/>
      <c r="E235" s="231"/>
      <c r="F235" s="231"/>
      <c r="G235" s="231"/>
      <c r="H235" s="231"/>
      <c r="I235" s="231"/>
      <c r="J235" s="231"/>
      <c r="K235" s="225"/>
      <c r="L235" s="230"/>
      <c r="M235" s="27"/>
      <c r="N235" s="231"/>
      <c r="O235" s="231"/>
      <c r="P235" s="120">
        <v>230</v>
      </c>
      <c r="Q235" s="27"/>
      <c r="R235" s="225"/>
      <c r="S235" s="116" t="s">
        <v>514</v>
      </c>
      <c r="T235" s="117" t="s">
        <v>515</v>
      </c>
      <c r="U235" s="227"/>
      <c r="V235" s="228"/>
      <c r="X235" s="103" t="s">
        <v>929</v>
      </c>
      <c r="Y235" s="103">
        <f t="shared" si="7"/>
        <v>45</v>
      </c>
      <c r="Z235" s="217"/>
      <c r="AA235" s="263"/>
      <c r="AB235" s="244">
        <f t="shared" si="8"/>
        <v>0</v>
      </c>
    </row>
    <row r="236" spans="1:28" ht="30">
      <c r="A236" s="27"/>
      <c r="B236" s="225"/>
      <c r="C236" s="230"/>
      <c r="D236" s="231"/>
      <c r="E236" s="231"/>
      <c r="F236" s="231"/>
      <c r="G236" s="231"/>
      <c r="H236" s="231"/>
      <c r="I236" s="231"/>
      <c r="J236" s="231"/>
      <c r="K236" s="225"/>
      <c r="L236" s="230"/>
      <c r="M236" s="27"/>
      <c r="N236" s="231"/>
      <c r="O236" s="231"/>
      <c r="P236" s="97" t="s">
        <v>428</v>
      </c>
      <c r="Q236" s="27"/>
      <c r="R236" s="225"/>
      <c r="S236" s="93" t="s">
        <v>516</v>
      </c>
      <c r="T236" s="94" t="s">
        <v>517</v>
      </c>
      <c r="U236" s="227"/>
      <c r="V236" s="228"/>
      <c r="X236" s="80" t="s">
        <v>930</v>
      </c>
      <c r="Y236" s="80">
        <f t="shared" si="7"/>
        <v>45</v>
      </c>
      <c r="Z236" s="218"/>
      <c r="AA236" s="264"/>
      <c r="AB236" s="245">
        <f t="shared" si="8"/>
        <v>0</v>
      </c>
    </row>
    <row r="237" spans="1:28" ht="30">
      <c r="A237" s="27"/>
      <c r="B237" s="225"/>
      <c r="C237" s="230"/>
      <c r="D237" s="231"/>
      <c r="E237" s="231"/>
      <c r="F237" s="231"/>
      <c r="G237" s="231"/>
      <c r="H237" s="231"/>
      <c r="I237" s="231"/>
      <c r="J237" s="231"/>
      <c r="K237" s="225"/>
      <c r="L237" s="230"/>
      <c r="M237" s="27"/>
      <c r="N237" s="231"/>
      <c r="O237" s="231"/>
      <c r="P237" s="120">
        <v>230</v>
      </c>
      <c r="Q237" s="27"/>
      <c r="R237" s="225"/>
      <c r="S237" s="116" t="s">
        <v>516</v>
      </c>
      <c r="T237" s="117" t="s">
        <v>517</v>
      </c>
      <c r="U237" s="227"/>
      <c r="V237" s="228"/>
      <c r="X237" s="103" t="s">
        <v>931</v>
      </c>
      <c r="Y237" s="103">
        <f t="shared" si="7"/>
        <v>45</v>
      </c>
      <c r="Z237" s="217"/>
      <c r="AA237" s="263"/>
      <c r="AB237" s="244">
        <f t="shared" si="8"/>
        <v>0</v>
      </c>
    </row>
    <row r="238" spans="1:28" ht="30">
      <c r="A238" s="27"/>
      <c r="B238" s="225"/>
      <c r="C238" s="230"/>
      <c r="D238" s="231"/>
      <c r="E238" s="231"/>
      <c r="F238" s="231"/>
      <c r="G238" s="231"/>
      <c r="H238" s="231"/>
      <c r="I238" s="231"/>
      <c r="J238" s="231"/>
      <c r="K238" s="225"/>
      <c r="L238" s="230"/>
      <c r="M238" s="27"/>
      <c r="N238" s="231"/>
      <c r="O238" s="231"/>
      <c r="P238" s="97" t="s">
        <v>428</v>
      </c>
      <c r="Q238" s="27"/>
      <c r="R238" s="225"/>
      <c r="S238" s="93" t="s">
        <v>158</v>
      </c>
      <c r="T238" s="94" t="s">
        <v>159</v>
      </c>
      <c r="U238" s="227"/>
      <c r="V238" s="228"/>
      <c r="X238" s="80" t="s">
        <v>932</v>
      </c>
      <c r="Y238" s="80">
        <f t="shared" si="7"/>
        <v>45</v>
      </c>
      <c r="Z238" s="218"/>
      <c r="AA238" s="264"/>
      <c r="AB238" s="245">
        <f t="shared" si="8"/>
        <v>0</v>
      </c>
    </row>
    <row r="239" spans="1:28" ht="30">
      <c r="A239" s="27"/>
      <c r="B239" s="225"/>
      <c r="C239" s="230"/>
      <c r="D239" s="231"/>
      <c r="E239" s="231"/>
      <c r="F239" s="231"/>
      <c r="G239" s="231"/>
      <c r="H239" s="231"/>
      <c r="I239" s="231"/>
      <c r="J239" s="231"/>
      <c r="K239" s="225"/>
      <c r="L239" s="230"/>
      <c r="M239" s="27"/>
      <c r="N239" s="231"/>
      <c r="O239" s="231"/>
      <c r="P239" s="120">
        <v>230</v>
      </c>
      <c r="Q239" s="27"/>
      <c r="R239" s="225"/>
      <c r="S239" s="116" t="s">
        <v>158</v>
      </c>
      <c r="T239" s="117" t="s">
        <v>159</v>
      </c>
      <c r="U239" s="227"/>
      <c r="V239" s="228"/>
      <c r="X239" s="103" t="s">
        <v>160</v>
      </c>
      <c r="Y239" s="103">
        <f t="shared" si="7"/>
        <v>45</v>
      </c>
      <c r="Z239" s="217"/>
      <c r="AA239" s="263"/>
      <c r="AB239" s="244">
        <f t="shared" si="8"/>
        <v>0</v>
      </c>
    </row>
    <row r="240" spans="1:28" ht="31.5">
      <c r="A240" s="27"/>
      <c r="B240" s="225"/>
      <c r="C240" s="230"/>
      <c r="D240" s="231"/>
      <c r="E240" s="231"/>
      <c r="F240" s="231"/>
      <c r="G240" s="231"/>
      <c r="H240" s="231"/>
      <c r="I240" s="231"/>
      <c r="J240" s="231"/>
      <c r="K240" s="225"/>
      <c r="L240" s="230"/>
      <c r="M240" s="27"/>
      <c r="N240" s="231"/>
      <c r="O240" s="231"/>
      <c r="P240" s="97" t="s">
        <v>428</v>
      </c>
      <c r="Q240" s="27"/>
      <c r="R240" s="225"/>
      <c r="S240" s="93" t="s">
        <v>518</v>
      </c>
      <c r="T240" s="94" t="s">
        <v>519</v>
      </c>
      <c r="U240" s="227"/>
      <c r="V240" s="228"/>
      <c r="X240" s="80" t="s">
        <v>933</v>
      </c>
      <c r="Y240" s="80">
        <f t="shared" si="7"/>
        <v>45</v>
      </c>
      <c r="Z240" s="218"/>
      <c r="AA240" s="264"/>
      <c r="AB240" s="245">
        <f t="shared" si="8"/>
        <v>0</v>
      </c>
    </row>
    <row r="241" spans="1:28" ht="31.5">
      <c r="A241" s="27"/>
      <c r="B241" s="225"/>
      <c r="C241" s="230"/>
      <c r="D241" s="231"/>
      <c r="E241" s="231"/>
      <c r="F241" s="231"/>
      <c r="G241" s="231"/>
      <c r="H241" s="231"/>
      <c r="I241" s="231"/>
      <c r="J241" s="231"/>
      <c r="K241" s="225"/>
      <c r="L241" s="230"/>
      <c r="M241" s="27"/>
      <c r="N241" s="231"/>
      <c r="O241" s="231"/>
      <c r="P241" s="120">
        <v>230</v>
      </c>
      <c r="Q241" s="27"/>
      <c r="R241" s="225"/>
      <c r="S241" s="116" t="s">
        <v>518</v>
      </c>
      <c r="T241" s="117" t="s">
        <v>519</v>
      </c>
      <c r="U241" s="227"/>
      <c r="V241" s="228"/>
      <c r="X241" s="103" t="s">
        <v>934</v>
      </c>
      <c r="Y241" s="103">
        <f t="shared" si="7"/>
        <v>45</v>
      </c>
      <c r="Z241" s="217"/>
      <c r="AA241" s="263"/>
      <c r="AB241" s="244">
        <f t="shared" si="8"/>
        <v>0</v>
      </c>
    </row>
    <row r="242" spans="1:28" ht="30">
      <c r="A242" s="27"/>
      <c r="B242" s="225"/>
      <c r="C242" s="230"/>
      <c r="D242" s="231"/>
      <c r="E242" s="231"/>
      <c r="F242" s="231"/>
      <c r="G242" s="231"/>
      <c r="H242" s="231"/>
      <c r="I242" s="231"/>
      <c r="J242" s="231"/>
      <c r="K242" s="225"/>
      <c r="L242" s="230"/>
      <c r="M242" s="27"/>
      <c r="N242" s="231"/>
      <c r="O242" s="231"/>
      <c r="P242" s="97" t="s">
        <v>428</v>
      </c>
      <c r="Q242" s="27"/>
      <c r="R242" s="225"/>
      <c r="S242" s="93" t="s">
        <v>520</v>
      </c>
      <c r="T242" s="94" t="s">
        <v>521</v>
      </c>
      <c r="U242" s="227"/>
      <c r="V242" s="228"/>
      <c r="X242" s="80" t="s">
        <v>935</v>
      </c>
      <c r="Y242" s="80">
        <f t="shared" si="7"/>
        <v>45</v>
      </c>
      <c r="Z242" s="218"/>
      <c r="AA242" s="264"/>
      <c r="AB242" s="245">
        <f t="shared" si="8"/>
        <v>0</v>
      </c>
    </row>
    <row r="243" spans="1:28" ht="30">
      <c r="A243" s="27"/>
      <c r="B243" s="225"/>
      <c r="C243" s="230"/>
      <c r="D243" s="231"/>
      <c r="E243" s="231"/>
      <c r="F243" s="231"/>
      <c r="G243" s="231"/>
      <c r="H243" s="231"/>
      <c r="I243" s="231"/>
      <c r="J243" s="231"/>
      <c r="K243" s="225"/>
      <c r="L243" s="230"/>
      <c r="M243" s="27"/>
      <c r="N243" s="231"/>
      <c r="O243" s="231"/>
      <c r="P243" s="120">
        <v>230</v>
      </c>
      <c r="Q243" s="27"/>
      <c r="R243" s="225"/>
      <c r="S243" s="116" t="s">
        <v>520</v>
      </c>
      <c r="T243" s="117" t="s">
        <v>521</v>
      </c>
      <c r="U243" s="227"/>
      <c r="V243" s="228"/>
      <c r="X243" s="103" t="s">
        <v>936</v>
      </c>
      <c r="Y243" s="103">
        <f t="shared" si="7"/>
        <v>45</v>
      </c>
      <c r="Z243" s="217"/>
      <c r="AA243" s="263"/>
      <c r="AB243" s="244">
        <f t="shared" si="8"/>
        <v>0</v>
      </c>
    </row>
    <row r="244" spans="1:28" ht="18.75">
      <c r="A244" s="27"/>
      <c r="B244" s="225"/>
      <c r="C244" s="230"/>
      <c r="D244" s="231"/>
      <c r="E244" s="231"/>
      <c r="F244" s="231"/>
      <c r="G244" s="231"/>
      <c r="H244" s="231"/>
      <c r="I244" s="231"/>
      <c r="J244" s="231"/>
      <c r="K244" s="225"/>
      <c r="L244" s="230"/>
      <c r="M244" s="27"/>
      <c r="N244" s="231"/>
      <c r="O244" s="231"/>
      <c r="P244" s="97" t="s">
        <v>428</v>
      </c>
      <c r="Q244" s="27"/>
      <c r="R244" s="225"/>
      <c r="S244" s="93" t="s">
        <v>522</v>
      </c>
      <c r="T244" s="94" t="s">
        <v>523</v>
      </c>
      <c r="U244" s="227"/>
      <c r="V244" s="228"/>
      <c r="X244" s="80" t="s">
        <v>937</v>
      </c>
      <c r="Y244" s="80">
        <f t="shared" si="7"/>
        <v>45</v>
      </c>
      <c r="Z244" s="218"/>
      <c r="AA244" s="264"/>
      <c r="AB244" s="245">
        <f t="shared" si="8"/>
        <v>0</v>
      </c>
    </row>
    <row r="245" spans="1:28" ht="18.75">
      <c r="A245" s="27"/>
      <c r="B245" s="225"/>
      <c r="C245" s="230"/>
      <c r="D245" s="231"/>
      <c r="E245" s="231"/>
      <c r="F245" s="231"/>
      <c r="G245" s="231"/>
      <c r="H245" s="231"/>
      <c r="I245" s="231"/>
      <c r="J245" s="231"/>
      <c r="K245" s="225"/>
      <c r="L245" s="230"/>
      <c r="M245" s="27"/>
      <c r="N245" s="231"/>
      <c r="O245" s="231"/>
      <c r="P245" s="120">
        <v>230</v>
      </c>
      <c r="Q245" s="27"/>
      <c r="R245" s="225"/>
      <c r="S245" s="116" t="s">
        <v>522</v>
      </c>
      <c r="T245" s="117" t="s">
        <v>523</v>
      </c>
      <c r="U245" s="227"/>
      <c r="V245" s="228"/>
      <c r="X245" s="103" t="s">
        <v>938</v>
      </c>
      <c r="Y245" s="103">
        <f t="shared" si="7"/>
        <v>45</v>
      </c>
      <c r="Z245" s="217"/>
      <c r="AA245" s="263"/>
      <c r="AB245" s="244">
        <f t="shared" si="8"/>
        <v>0</v>
      </c>
    </row>
    <row r="246" spans="1:28" ht="18.75">
      <c r="A246" s="27"/>
      <c r="B246" s="225"/>
      <c r="C246" s="230"/>
      <c r="D246" s="231"/>
      <c r="E246" s="231"/>
      <c r="F246" s="231"/>
      <c r="G246" s="231"/>
      <c r="H246" s="231"/>
      <c r="I246" s="231"/>
      <c r="J246" s="231"/>
      <c r="K246" s="225"/>
      <c r="L246" s="230"/>
      <c r="M246" s="27"/>
      <c r="N246" s="231"/>
      <c r="O246" s="231"/>
      <c r="P246" s="97" t="s">
        <v>428</v>
      </c>
      <c r="Q246" s="27"/>
      <c r="R246" s="225"/>
      <c r="S246" s="93" t="s">
        <v>524</v>
      </c>
      <c r="T246" s="94" t="s">
        <v>525</v>
      </c>
      <c r="U246" s="227"/>
      <c r="V246" s="228"/>
      <c r="X246" s="80" t="s">
        <v>939</v>
      </c>
      <c r="Y246" s="80">
        <f t="shared" si="7"/>
        <v>45</v>
      </c>
      <c r="Z246" s="218"/>
      <c r="AA246" s="264"/>
      <c r="AB246" s="245">
        <f t="shared" si="8"/>
        <v>0</v>
      </c>
    </row>
    <row r="247" spans="1:28" ht="18.75">
      <c r="A247" s="27"/>
      <c r="B247" s="225"/>
      <c r="C247" s="230"/>
      <c r="D247" s="231"/>
      <c r="E247" s="231"/>
      <c r="F247" s="231"/>
      <c r="G247" s="231"/>
      <c r="H247" s="231"/>
      <c r="I247" s="231"/>
      <c r="J247" s="231"/>
      <c r="K247" s="225"/>
      <c r="L247" s="230"/>
      <c r="M247" s="27"/>
      <c r="N247" s="231"/>
      <c r="O247" s="231"/>
      <c r="P247" s="120">
        <v>230</v>
      </c>
      <c r="Q247" s="27"/>
      <c r="R247" s="225"/>
      <c r="S247" s="116" t="s">
        <v>524</v>
      </c>
      <c r="T247" s="117" t="s">
        <v>525</v>
      </c>
      <c r="U247" s="227"/>
      <c r="V247" s="228"/>
      <c r="X247" s="103" t="s">
        <v>940</v>
      </c>
      <c r="Y247" s="103">
        <f t="shared" si="7"/>
        <v>45</v>
      </c>
      <c r="Z247" s="217"/>
      <c r="AA247" s="263"/>
      <c r="AB247" s="244">
        <f t="shared" si="8"/>
        <v>0</v>
      </c>
    </row>
    <row r="248" spans="1:28" ht="30">
      <c r="A248" s="27"/>
      <c r="B248" s="225"/>
      <c r="C248" s="230"/>
      <c r="D248" s="231"/>
      <c r="E248" s="231"/>
      <c r="F248" s="231"/>
      <c r="G248" s="231"/>
      <c r="H248" s="231"/>
      <c r="I248" s="231"/>
      <c r="J248" s="231"/>
      <c r="K248" s="225"/>
      <c r="L248" s="230"/>
      <c r="M248" s="27"/>
      <c r="N248" s="231"/>
      <c r="O248" s="231"/>
      <c r="P248" s="97" t="s">
        <v>428</v>
      </c>
      <c r="Q248" s="27"/>
      <c r="R248" s="225"/>
      <c r="S248" s="93" t="s">
        <v>161</v>
      </c>
      <c r="T248" s="94" t="s">
        <v>162</v>
      </c>
      <c r="U248" s="227"/>
      <c r="V248" s="228"/>
      <c r="X248" s="80" t="s">
        <v>941</v>
      </c>
      <c r="Y248" s="80">
        <f t="shared" si="7"/>
        <v>45</v>
      </c>
      <c r="Z248" s="218"/>
      <c r="AA248" s="264"/>
      <c r="AB248" s="245">
        <f t="shared" si="8"/>
        <v>0</v>
      </c>
    </row>
    <row r="249" spans="1:28" ht="30">
      <c r="A249" s="27"/>
      <c r="B249" s="225"/>
      <c r="C249" s="230"/>
      <c r="D249" s="231"/>
      <c r="E249" s="231"/>
      <c r="F249" s="231"/>
      <c r="G249" s="231"/>
      <c r="H249" s="231"/>
      <c r="I249" s="231"/>
      <c r="J249" s="231"/>
      <c r="K249" s="225"/>
      <c r="L249" s="230"/>
      <c r="M249" s="27"/>
      <c r="N249" s="231"/>
      <c r="O249" s="231"/>
      <c r="P249" s="120">
        <v>230</v>
      </c>
      <c r="Q249" s="27"/>
      <c r="R249" s="225"/>
      <c r="S249" s="116" t="s">
        <v>161</v>
      </c>
      <c r="T249" s="117" t="s">
        <v>162</v>
      </c>
      <c r="U249" s="227"/>
      <c r="V249" s="228"/>
      <c r="X249" s="103" t="s">
        <v>163</v>
      </c>
      <c r="Y249" s="103">
        <f t="shared" si="7"/>
        <v>45</v>
      </c>
      <c r="Z249" s="217"/>
      <c r="AA249" s="263"/>
      <c r="AB249" s="244">
        <f t="shared" si="8"/>
        <v>0</v>
      </c>
    </row>
    <row r="250" spans="1:28" ht="31.5">
      <c r="A250" s="27"/>
      <c r="B250" s="225"/>
      <c r="C250" s="230"/>
      <c r="D250" s="231"/>
      <c r="E250" s="231"/>
      <c r="F250" s="231"/>
      <c r="G250" s="231"/>
      <c r="H250" s="231"/>
      <c r="I250" s="231"/>
      <c r="J250" s="231"/>
      <c r="K250" s="225"/>
      <c r="L250" s="230"/>
      <c r="M250" s="27"/>
      <c r="N250" s="231"/>
      <c r="O250" s="231"/>
      <c r="P250" s="97" t="s">
        <v>428</v>
      </c>
      <c r="Q250" s="27"/>
      <c r="R250" s="225"/>
      <c r="S250" s="93" t="s">
        <v>526</v>
      </c>
      <c r="T250" s="94" t="s">
        <v>527</v>
      </c>
      <c r="U250" s="227"/>
      <c r="V250" s="228"/>
      <c r="X250" s="80" t="s">
        <v>942</v>
      </c>
      <c r="Y250" s="80">
        <f t="shared" si="7"/>
        <v>45</v>
      </c>
      <c r="Z250" s="218"/>
      <c r="AA250" s="264"/>
      <c r="AB250" s="245">
        <f t="shared" si="8"/>
        <v>0</v>
      </c>
    </row>
    <row r="251" spans="1:28" ht="31.5">
      <c r="A251" s="27"/>
      <c r="B251" s="225"/>
      <c r="C251" s="230"/>
      <c r="D251" s="231"/>
      <c r="E251" s="231"/>
      <c r="F251" s="231"/>
      <c r="G251" s="231"/>
      <c r="H251" s="231"/>
      <c r="I251" s="231"/>
      <c r="J251" s="231"/>
      <c r="K251" s="225"/>
      <c r="L251" s="230"/>
      <c r="M251" s="27"/>
      <c r="N251" s="231"/>
      <c r="O251" s="231"/>
      <c r="P251" s="120">
        <v>230</v>
      </c>
      <c r="Q251" s="27"/>
      <c r="R251" s="225"/>
      <c r="S251" s="116" t="s">
        <v>526</v>
      </c>
      <c r="T251" s="117" t="s">
        <v>527</v>
      </c>
      <c r="U251" s="227"/>
      <c r="V251" s="228"/>
      <c r="X251" s="103" t="s">
        <v>943</v>
      </c>
      <c r="Y251" s="103">
        <f t="shared" si="7"/>
        <v>45</v>
      </c>
      <c r="Z251" s="217"/>
      <c r="AA251" s="263"/>
      <c r="AB251" s="244">
        <f t="shared" si="8"/>
        <v>0</v>
      </c>
    </row>
    <row r="252" spans="1:28" ht="45">
      <c r="A252" s="27"/>
      <c r="B252" s="27"/>
      <c r="C252" s="230"/>
      <c r="D252" s="231"/>
      <c r="E252" s="231"/>
      <c r="F252" s="231"/>
      <c r="G252" s="231"/>
      <c r="H252" s="231"/>
      <c r="I252" s="231"/>
      <c r="J252" s="231"/>
      <c r="K252" s="225"/>
      <c r="L252" s="230"/>
      <c r="M252" s="27"/>
      <c r="N252" s="231"/>
      <c r="O252" s="231"/>
      <c r="P252" s="97" t="s">
        <v>428</v>
      </c>
      <c r="Q252" s="27"/>
      <c r="R252" s="225"/>
      <c r="S252" s="93" t="s">
        <v>528</v>
      </c>
      <c r="T252" s="94" t="s">
        <v>529</v>
      </c>
      <c r="U252" s="227"/>
      <c r="V252" s="228"/>
      <c r="X252" s="80" t="s">
        <v>944</v>
      </c>
      <c r="Y252" s="80">
        <f t="shared" si="7"/>
        <v>45</v>
      </c>
      <c r="Z252" s="218"/>
      <c r="AA252" s="264"/>
      <c r="AB252" s="245">
        <f t="shared" si="8"/>
        <v>0</v>
      </c>
    </row>
    <row r="253" spans="1:28" ht="45">
      <c r="A253" s="27"/>
      <c r="B253" s="27"/>
      <c r="C253" s="230"/>
      <c r="D253" s="231"/>
      <c r="E253" s="231"/>
      <c r="F253" s="231"/>
      <c r="G253" s="231"/>
      <c r="H253" s="231"/>
      <c r="I253" s="231"/>
      <c r="J253" s="231"/>
      <c r="K253" s="225"/>
      <c r="L253" s="230"/>
      <c r="M253" s="27"/>
      <c r="N253" s="231"/>
      <c r="O253" s="231"/>
      <c r="P253" s="120">
        <v>230</v>
      </c>
      <c r="Q253" s="27"/>
      <c r="R253" s="225"/>
      <c r="S253" s="116" t="s">
        <v>528</v>
      </c>
      <c r="T253" s="117" t="s">
        <v>529</v>
      </c>
      <c r="U253" s="227"/>
      <c r="V253" s="228"/>
      <c r="X253" s="103" t="s">
        <v>945</v>
      </c>
      <c r="Y253" s="103">
        <f t="shared" si="7"/>
        <v>45</v>
      </c>
      <c r="Z253" s="217"/>
      <c r="AA253" s="263"/>
      <c r="AB253" s="244">
        <f t="shared" si="8"/>
        <v>0</v>
      </c>
    </row>
    <row r="254" spans="1:28" ht="45">
      <c r="A254" s="27"/>
      <c r="B254" s="27"/>
      <c r="C254" s="230"/>
      <c r="D254" s="231"/>
      <c r="E254" s="231"/>
      <c r="F254" s="231"/>
      <c r="G254" s="231"/>
      <c r="H254" s="231"/>
      <c r="I254" s="231"/>
      <c r="J254" s="231"/>
      <c r="K254" s="225"/>
      <c r="L254" s="230"/>
      <c r="M254" s="27"/>
      <c r="N254" s="231"/>
      <c r="O254" s="231"/>
      <c r="P254" s="97" t="s">
        <v>428</v>
      </c>
      <c r="Q254" s="27"/>
      <c r="R254" s="225"/>
      <c r="S254" s="93" t="s">
        <v>164</v>
      </c>
      <c r="T254" s="94" t="s">
        <v>165</v>
      </c>
      <c r="U254" s="227"/>
      <c r="V254" s="228"/>
      <c r="X254" s="80" t="s">
        <v>946</v>
      </c>
      <c r="Y254" s="80">
        <f t="shared" si="7"/>
        <v>45</v>
      </c>
      <c r="Z254" s="218"/>
      <c r="AA254" s="264"/>
      <c r="AB254" s="245">
        <f t="shared" si="8"/>
        <v>0</v>
      </c>
    </row>
    <row r="255" spans="1:28" ht="45">
      <c r="A255" s="27"/>
      <c r="B255" s="27"/>
      <c r="C255" s="230"/>
      <c r="D255" s="231"/>
      <c r="E255" s="231"/>
      <c r="F255" s="231"/>
      <c r="G255" s="231"/>
      <c r="H255" s="231"/>
      <c r="I255" s="231"/>
      <c r="J255" s="231"/>
      <c r="K255" s="225"/>
      <c r="L255" s="230"/>
      <c r="M255" s="27"/>
      <c r="N255" s="231"/>
      <c r="O255" s="231"/>
      <c r="P255" s="120">
        <v>230</v>
      </c>
      <c r="Q255" s="27"/>
      <c r="R255" s="225"/>
      <c r="S255" s="116" t="s">
        <v>164</v>
      </c>
      <c r="T255" s="117" t="s">
        <v>165</v>
      </c>
      <c r="U255" s="227"/>
      <c r="V255" s="228"/>
      <c r="X255" s="103" t="s">
        <v>166</v>
      </c>
      <c r="Y255" s="103">
        <f t="shared" si="7"/>
        <v>45</v>
      </c>
      <c r="Z255" s="217"/>
      <c r="AA255" s="263"/>
      <c r="AB255" s="244">
        <f t="shared" si="8"/>
        <v>0</v>
      </c>
    </row>
    <row r="256" spans="1:28" ht="63">
      <c r="A256" s="27"/>
      <c r="B256" s="27"/>
      <c r="C256" s="230"/>
      <c r="D256" s="231"/>
      <c r="E256" s="231"/>
      <c r="F256" s="231"/>
      <c r="G256" s="231"/>
      <c r="H256" s="231"/>
      <c r="I256" s="231"/>
      <c r="J256" s="231"/>
      <c r="K256" s="225"/>
      <c r="L256" s="231"/>
      <c r="M256" s="27"/>
      <c r="N256" s="231"/>
      <c r="O256" s="231"/>
      <c r="P256" s="97" t="s">
        <v>428</v>
      </c>
      <c r="Q256" s="27"/>
      <c r="R256" s="225"/>
      <c r="S256" s="93" t="s">
        <v>167</v>
      </c>
      <c r="T256" s="94" t="s">
        <v>168</v>
      </c>
      <c r="U256" s="227"/>
      <c r="V256" s="228"/>
      <c r="X256" s="80" t="s">
        <v>947</v>
      </c>
      <c r="Y256" s="80">
        <f t="shared" si="7"/>
        <v>45</v>
      </c>
      <c r="Z256" s="218"/>
      <c r="AA256" s="264"/>
      <c r="AB256" s="245">
        <f t="shared" si="8"/>
        <v>0</v>
      </c>
    </row>
    <row r="257" spans="1:28" ht="63">
      <c r="A257" s="27"/>
      <c r="B257" s="27"/>
      <c r="C257" s="230"/>
      <c r="D257" s="231"/>
      <c r="E257" s="231"/>
      <c r="F257" s="231"/>
      <c r="G257" s="231"/>
      <c r="H257" s="231"/>
      <c r="I257" s="231"/>
      <c r="J257" s="231"/>
      <c r="K257" s="225"/>
      <c r="L257" s="231"/>
      <c r="M257" s="27"/>
      <c r="N257" s="231"/>
      <c r="O257" s="231"/>
      <c r="P257" s="120">
        <v>230</v>
      </c>
      <c r="Q257" s="27"/>
      <c r="R257" s="225"/>
      <c r="S257" s="116" t="s">
        <v>167</v>
      </c>
      <c r="T257" s="117" t="s">
        <v>168</v>
      </c>
      <c r="U257" s="227"/>
      <c r="V257" s="228"/>
      <c r="X257" s="103" t="s">
        <v>169</v>
      </c>
      <c r="Y257" s="103">
        <f t="shared" si="7"/>
        <v>45</v>
      </c>
      <c r="Z257" s="217"/>
      <c r="AA257" s="263"/>
      <c r="AB257" s="244">
        <f t="shared" si="8"/>
        <v>0</v>
      </c>
    </row>
    <row r="258" spans="1:28" ht="30">
      <c r="A258" s="27"/>
      <c r="B258" s="27"/>
      <c r="C258" s="230"/>
      <c r="D258" s="231"/>
      <c r="E258" s="231"/>
      <c r="F258" s="231"/>
      <c r="G258" s="231"/>
      <c r="H258" s="231"/>
      <c r="I258" s="231"/>
      <c r="J258" s="231"/>
      <c r="K258" s="225"/>
      <c r="L258" s="231"/>
      <c r="M258" s="27"/>
      <c r="N258" s="231"/>
      <c r="O258" s="231"/>
      <c r="P258" s="97" t="s">
        <v>428</v>
      </c>
      <c r="Q258" s="27"/>
      <c r="R258" s="225"/>
      <c r="S258" s="93" t="s">
        <v>530</v>
      </c>
      <c r="T258" s="94" t="s">
        <v>531</v>
      </c>
      <c r="U258" s="227"/>
      <c r="V258" s="228"/>
      <c r="X258" s="80" t="s">
        <v>948</v>
      </c>
      <c r="Y258" s="80">
        <f t="shared" si="7"/>
        <v>45</v>
      </c>
      <c r="Z258" s="218"/>
      <c r="AA258" s="264"/>
      <c r="AB258" s="245">
        <f t="shared" si="8"/>
        <v>0</v>
      </c>
    </row>
    <row r="259" spans="1:28" ht="30">
      <c r="A259" s="27"/>
      <c r="B259" s="27"/>
      <c r="C259" s="230"/>
      <c r="D259" s="231"/>
      <c r="E259" s="231"/>
      <c r="F259" s="231"/>
      <c r="G259" s="231"/>
      <c r="H259" s="231"/>
      <c r="I259" s="231"/>
      <c r="J259" s="231"/>
      <c r="K259" s="225"/>
      <c r="L259" s="231"/>
      <c r="M259" s="27"/>
      <c r="N259" s="231"/>
      <c r="O259" s="231"/>
      <c r="P259" s="120">
        <v>230</v>
      </c>
      <c r="Q259" s="27"/>
      <c r="R259" s="225"/>
      <c r="S259" s="116" t="s">
        <v>530</v>
      </c>
      <c r="T259" s="117" t="s">
        <v>531</v>
      </c>
      <c r="U259" s="227"/>
      <c r="V259" s="228"/>
      <c r="X259" s="103" t="s">
        <v>949</v>
      </c>
      <c r="Y259" s="103">
        <f t="shared" si="7"/>
        <v>45</v>
      </c>
      <c r="Z259" s="217"/>
      <c r="AA259" s="263"/>
      <c r="AB259" s="244">
        <f t="shared" si="8"/>
        <v>0</v>
      </c>
    </row>
    <row r="260" spans="1:28" ht="30">
      <c r="A260" s="27"/>
      <c r="B260" s="27"/>
      <c r="C260" s="230"/>
      <c r="D260" s="231"/>
      <c r="E260" s="231"/>
      <c r="F260" s="231"/>
      <c r="G260" s="231"/>
      <c r="H260" s="231"/>
      <c r="I260" s="231"/>
      <c r="J260" s="231"/>
      <c r="K260" s="225"/>
      <c r="L260" s="231"/>
      <c r="M260" s="27"/>
      <c r="N260" s="231"/>
      <c r="O260" s="231"/>
      <c r="P260" s="97" t="s">
        <v>428</v>
      </c>
      <c r="Q260" s="27"/>
      <c r="R260" s="225"/>
      <c r="S260" s="93" t="s">
        <v>532</v>
      </c>
      <c r="T260" s="94" t="s">
        <v>533</v>
      </c>
      <c r="U260" s="227"/>
      <c r="V260" s="228"/>
      <c r="X260" s="80" t="s">
        <v>950</v>
      </c>
      <c r="Y260" s="80">
        <f t="shared" si="7"/>
        <v>45</v>
      </c>
      <c r="Z260" s="218"/>
      <c r="AA260" s="264"/>
      <c r="AB260" s="245">
        <f t="shared" si="8"/>
        <v>0</v>
      </c>
    </row>
    <row r="261" spans="1:28" ht="30">
      <c r="A261" s="27"/>
      <c r="B261" s="27"/>
      <c r="C261" s="230"/>
      <c r="D261" s="231"/>
      <c r="E261" s="231"/>
      <c r="F261" s="231"/>
      <c r="G261" s="231"/>
      <c r="H261" s="231"/>
      <c r="I261" s="231"/>
      <c r="J261" s="231"/>
      <c r="K261" s="225"/>
      <c r="L261" s="231"/>
      <c r="M261" s="27"/>
      <c r="N261" s="231"/>
      <c r="O261" s="231"/>
      <c r="P261" s="120">
        <v>230</v>
      </c>
      <c r="Q261" s="27"/>
      <c r="R261" s="225"/>
      <c r="S261" s="116" t="s">
        <v>532</v>
      </c>
      <c r="T261" s="117" t="s">
        <v>533</v>
      </c>
      <c r="U261" s="227"/>
      <c r="V261" s="228"/>
      <c r="X261" s="103" t="s">
        <v>951</v>
      </c>
      <c r="Y261" s="103">
        <f t="shared" si="7"/>
        <v>45</v>
      </c>
      <c r="Z261" s="217"/>
      <c r="AA261" s="263"/>
      <c r="AB261" s="244">
        <f t="shared" si="8"/>
        <v>0</v>
      </c>
    </row>
    <row r="262" spans="1:28" ht="30">
      <c r="A262" s="27"/>
      <c r="B262" s="27"/>
      <c r="C262" s="230"/>
      <c r="D262" s="231"/>
      <c r="E262" s="231"/>
      <c r="F262" s="231"/>
      <c r="G262" s="231"/>
      <c r="H262" s="231"/>
      <c r="I262" s="231"/>
      <c r="J262" s="231"/>
      <c r="K262" s="225"/>
      <c r="L262" s="230"/>
      <c r="M262" s="27"/>
      <c r="N262" s="231"/>
      <c r="O262" s="231"/>
      <c r="P262" s="97" t="s">
        <v>428</v>
      </c>
      <c r="Q262" s="27"/>
      <c r="R262" s="225"/>
      <c r="S262" s="93" t="s">
        <v>170</v>
      </c>
      <c r="T262" s="94" t="s">
        <v>171</v>
      </c>
      <c r="U262" s="227"/>
      <c r="V262" s="228"/>
      <c r="X262" s="80" t="s">
        <v>952</v>
      </c>
      <c r="Y262" s="80">
        <f t="shared" si="7"/>
        <v>45</v>
      </c>
      <c r="Z262" s="218"/>
      <c r="AA262" s="264"/>
      <c r="AB262" s="245">
        <f t="shared" si="8"/>
        <v>0</v>
      </c>
    </row>
    <row r="263" spans="1:28" ht="30">
      <c r="A263" s="27"/>
      <c r="B263" s="27"/>
      <c r="C263" s="230"/>
      <c r="D263" s="231"/>
      <c r="E263" s="231"/>
      <c r="F263" s="231"/>
      <c r="G263" s="231"/>
      <c r="H263" s="231"/>
      <c r="I263" s="231"/>
      <c r="J263" s="231"/>
      <c r="K263" s="225"/>
      <c r="L263" s="230"/>
      <c r="M263" s="27"/>
      <c r="N263" s="231"/>
      <c r="O263" s="231"/>
      <c r="P263" s="120">
        <v>230</v>
      </c>
      <c r="Q263" s="27"/>
      <c r="R263" s="225"/>
      <c r="S263" s="116" t="s">
        <v>170</v>
      </c>
      <c r="T263" s="117" t="s">
        <v>171</v>
      </c>
      <c r="U263" s="227"/>
      <c r="V263" s="228"/>
      <c r="X263" s="103" t="s">
        <v>172</v>
      </c>
      <c r="Y263" s="103">
        <f t="shared" si="7"/>
        <v>45</v>
      </c>
      <c r="Z263" s="217"/>
      <c r="AA263" s="263"/>
      <c r="AB263" s="244">
        <f t="shared" si="8"/>
        <v>0</v>
      </c>
    </row>
    <row r="264" spans="1:28" ht="18.75">
      <c r="A264" s="27"/>
      <c r="B264" s="27"/>
      <c r="C264" s="230"/>
      <c r="D264" s="231"/>
      <c r="E264" s="231"/>
      <c r="F264" s="231"/>
      <c r="G264" s="231"/>
      <c r="H264" s="231"/>
      <c r="I264" s="231"/>
      <c r="J264" s="231"/>
      <c r="K264" s="225"/>
      <c r="L264" s="230"/>
      <c r="M264" s="27"/>
      <c r="N264" s="231"/>
      <c r="O264" s="231"/>
      <c r="P264" s="97" t="s">
        <v>428</v>
      </c>
      <c r="Q264" s="27"/>
      <c r="R264" s="225"/>
      <c r="S264" s="93" t="s">
        <v>534</v>
      </c>
      <c r="T264" s="94" t="s">
        <v>535</v>
      </c>
      <c r="U264" s="227"/>
      <c r="V264" s="228"/>
      <c r="X264" s="80" t="s">
        <v>953</v>
      </c>
      <c r="Y264" s="80">
        <f t="shared" si="7"/>
        <v>45</v>
      </c>
      <c r="Z264" s="218"/>
      <c r="AA264" s="264"/>
      <c r="AB264" s="245">
        <f t="shared" si="8"/>
        <v>0</v>
      </c>
    </row>
    <row r="265" spans="1:28" ht="18.75">
      <c r="A265" s="27"/>
      <c r="B265" s="27"/>
      <c r="C265" s="230"/>
      <c r="D265" s="231"/>
      <c r="E265" s="231"/>
      <c r="F265" s="231"/>
      <c r="G265" s="231"/>
      <c r="H265" s="231"/>
      <c r="I265" s="231"/>
      <c r="J265" s="231"/>
      <c r="K265" s="225"/>
      <c r="L265" s="230"/>
      <c r="M265" s="27"/>
      <c r="N265" s="231"/>
      <c r="O265" s="231"/>
      <c r="P265" s="120">
        <v>230</v>
      </c>
      <c r="Q265" s="27"/>
      <c r="R265" s="225"/>
      <c r="S265" s="116" t="s">
        <v>534</v>
      </c>
      <c r="T265" s="117" t="s">
        <v>535</v>
      </c>
      <c r="U265" s="227"/>
      <c r="V265" s="228"/>
      <c r="X265" s="103" t="s">
        <v>954</v>
      </c>
      <c r="Y265" s="103">
        <f t="shared" si="7"/>
        <v>45</v>
      </c>
      <c r="Z265" s="217"/>
      <c r="AA265" s="263"/>
      <c r="AB265" s="244">
        <f t="shared" si="8"/>
        <v>0</v>
      </c>
    </row>
    <row r="266" spans="1:28" ht="30">
      <c r="A266" s="27"/>
      <c r="B266" s="27"/>
      <c r="C266" s="230"/>
      <c r="D266" s="231"/>
      <c r="E266" s="231"/>
      <c r="F266" s="231"/>
      <c r="G266" s="231"/>
      <c r="H266" s="231"/>
      <c r="I266" s="231"/>
      <c r="J266" s="231"/>
      <c r="K266" s="225"/>
      <c r="L266" s="230"/>
      <c r="M266" s="27"/>
      <c r="N266" s="231"/>
      <c r="O266" s="231"/>
      <c r="P266" s="97" t="s">
        <v>428</v>
      </c>
      <c r="Q266" s="27"/>
      <c r="R266" s="225"/>
      <c r="S266" s="93" t="s">
        <v>536</v>
      </c>
      <c r="T266" s="94" t="s">
        <v>537</v>
      </c>
      <c r="U266" s="227"/>
      <c r="V266" s="228"/>
      <c r="X266" s="80" t="s">
        <v>955</v>
      </c>
      <c r="Y266" s="80">
        <f t="shared" si="7"/>
        <v>45</v>
      </c>
      <c r="Z266" s="218"/>
      <c r="AA266" s="264"/>
      <c r="AB266" s="245">
        <f t="shared" si="8"/>
        <v>0</v>
      </c>
    </row>
    <row r="267" spans="1:28" ht="30">
      <c r="A267" s="27"/>
      <c r="B267" s="27"/>
      <c r="C267" s="230"/>
      <c r="D267" s="231"/>
      <c r="E267" s="231"/>
      <c r="F267" s="231"/>
      <c r="G267" s="231"/>
      <c r="H267" s="231"/>
      <c r="I267" s="231"/>
      <c r="J267" s="231"/>
      <c r="K267" s="225"/>
      <c r="L267" s="230"/>
      <c r="M267" s="27"/>
      <c r="N267" s="231"/>
      <c r="O267" s="231"/>
      <c r="P267" s="120">
        <v>230</v>
      </c>
      <c r="Q267" s="27"/>
      <c r="R267" s="225"/>
      <c r="S267" s="116" t="s">
        <v>536</v>
      </c>
      <c r="T267" s="117" t="s">
        <v>537</v>
      </c>
      <c r="U267" s="227"/>
      <c r="V267" s="228"/>
      <c r="X267" s="103" t="s">
        <v>956</v>
      </c>
      <c r="Y267" s="103">
        <f t="shared" si="7"/>
        <v>45</v>
      </c>
      <c r="Z267" s="217"/>
      <c r="AA267" s="263"/>
      <c r="AB267" s="244">
        <f t="shared" si="8"/>
        <v>0</v>
      </c>
    </row>
    <row r="268" spans="1:28" ht="31.5">
      <c r="A268" s="27"/>
      <c r="B268" s="27"/>
      <c r="C268" s="230"/>
      <c r="D268" s="231"/>
      <c r="E268" s="231"/>
      <c r="F268" s="231"/>
      <c r="G268" s="231"/>
      <c r="H268" s="231"/>
      <c r="I268" s="231"/>
      <c r="J268" s="231"/>
      <c r="K268" s="225"/>
      <c r="L268" s="230"/>
      <c r="M268" s="27"/>
      <c r="N268" s="231"/>
      <c r="O268" s="231"/>
      <c r="P268" s="97" t="s">
        <v>428</v>
      </c>
      <c r="Q268" s="27"/>
      <c r="R268" s="225"/>
      <c r="S268" s="93" t="s">
        <v>538</v>
      </c>
      <c r="T268" s="94" t="s">
        <v>539</v>
      </c>
      <c r="U268" s="227"/>
      <c r="V268" s="228"/>
      <c r="X268" s="80" t="s">
        <v>957</v>
      </c>
      <c r="Y268" s="80">
        <f t="shared" si="7"/>
        <v>45</v>
      </c>
      <c r="Z268" s="218"/>
      <c r="AA268" s="264"/>
      <c r="AB268" s="245">
        <f t="shared" si="8"/>
        <v>0</v>
      </c>
    </row>
    <row r="269" spans="1:28" ht="31.5">
      <c r="A269" s="27"/>
      <c r="B269" s="27"/>
      <c r="C269" s="230"/>
      <c r="D269" s="231"/>
      <c r="E269" s="231"/>
      <c r="F269" s="231"/>
      <c r="G269" s="231"/>
      <c r="H269" s="231"/>
      <c r="I269" s="231"/>
      <c r="J269" s="231"/>
      <c r="K269" s="225"/>
      <c r="L269" s="230"/>
      <c r="M269" s="27"/>
      <c r="N269" s="231"/>
      <c r="O269" s="231"/>
      <c r="P269" s="120">
        <v>230</v>
      </c>
      <c r="Q269" s="27"/>
      <c r="R269" s="225"/>
      <c r="S269" s="116" t="s">
        <v>538</v>
      </c>
      <c r="T269" s="117" t="s">
        <v>539</v>
      </c>
      <c r="U269" s="227"/>
      <c r="V269" s="228"/>
      <c r="X269" s="103" t="s">
        <v>958</v>
      </c>
      <c r="Y269" s="103">
        <f t="shared" si="7"/>
        <v>45</v>
      </c>
      <c r="Z269" s="217"/>
      <c r="AA269" s="263"/>
      <c r="AB269" s="244">
        <f t="shared" si="8"/>
        <v>0</v>
      </c>
    </row>
    <row r="270" spans="1:28" ht="18.75">
      <c r="A270" s="27"/>
      <c r="B270" s="27"/>
      <c r="C270" s="230"/>
      <c r="D270" s="231"/>
      <c r="E270" s="231"/>
      <c r="F270" s="231"/>
      <c r="G270" s="231"/>
      <c r="H270" s="231"/>
      <c r="I270" s="231"/>
      <c r="J270" s="231"/>
      <c r="K270" s="225"/>
      <c r="L270" s="230"/>
      <c r="M270" s="27"/>
      <c r="N270" s="231"/>
      <c r="O270" s="231"/>
      <c r="P270" s="97" t="s">
        <v>428</v>
      </c>
      <c r="Q270" s="27"/>
      <c r="R270" s="225"/>
      <c r="S270" s="93" t="s">
        <v>540</v>
      </c>
      <c r="T270" s="94" t="s">
        <v>541</v>
      </c>
      <c r="U270" s="227"/>
      <c r="V270" s="228"/>
      <c r="X270" s="80" t="s">
        <v>959</v>
      </c>
      <c r="Y270" s="80">
        <f t="shared" si="7"/>
        <v>45</v>
      </c>
      <c r="Z270" s="218"/>
      <c r="AA270" s="264"/>
      <c r="AB270" s="245">
        <f t="shared" si="8"/>
        <v>0</v>
      </c>
    </row>
    <row r="271" spans="1:28" ht="18.75">
      <c r="A271" s="27"/>
      <c r="B271" s="27"/>
      <c r="C271" s="230"/>
      <c r="D271" s="231"/>
      <c r="E271" s="231"/>
      <c r="F271" s="231"/>
      <c r="G271" s="231"/>
      <c r="H271" s="231"/>
      <c r="I271" s="231"/>
      <c r="J271" s="231"/>
      <c r="K271" s="225"/>
      <c r="L271" s="230"/>
      <c r="M271" s="27"/>
      <c r="N271" s="231"/>
      <c r="O271" s="231"/>
      <c r="P271" s="120">
        <v>230</v>
      </c>
      <c r="Q271" s="27"/>
      <c r="R271" s="225"/>
      <c r="S271" s="116" t="s">
        <v>540</v>
      </c>
      <c r="T271" s="117" t="s">
        <v>541</v>
      </c>
      <c r="U271" s="227"/>
      <c r="V271" s="228"/>
      <c r="X271" s="103" t="s">
        <v>960</v>
      </c>
      <c r="Y271" s="103">
        <f t="shared" ref="Y271:Y334" si="9">LEN(X271)</f>
        <v>45</v>
      </c>
      <c r="Z271" s="217"/>
      <c r="AA271" s="263"/>
      <c r="AB271" s="244">
        <f t="shared" si="8"/>
        <v>0</v>
      </c>
    </row>
    <row r="272" spans="1:28" ht="18.75">
      <c r="A272" s="27"/>
      <c r="B272" s="27"/>
      <c r="C272" s="230"/>
      <c r="D272" s="231"/>
      <c r="E272" s="231"/>
      <c r="F272" s="231"/>
      <c r="G272" s="231"/>
      <c r="H272" s="231"/>
      <c r="I272" s="231"/>
      <c r="J272" s="231"/>
      <c r="K272" s="225"/>
      <c r="L272" s="230"/>
      <c r="M272" s="27"/>
      <c r="N272" s="231"/>
      <c r="O272" s="231"/>
      <c r="P272" s="97" t="s">
        <v>428</v>
      </c>
      <c r="Q272" s="27"/>
      <c r="R272" s="225"/>
      <c r="S272" s="93" t="s">
        <v>542</v>
      </c>
      <c r="T272" s="94" t="s">
        <v>543</v>
      </c>
      <c r="U272" s="227"/>
      <c r="V272" s="228"/>
      <c r="X272" s="80" t="s">
        <v>961</v>
      </c>
      <c r="Y272" s="80">
        <f t="shared" si="9"/>
        <v>45</v>
      </c>
      <c r="Z272" s="218"/>
      <c r="AA272" s="264"/>
      <c r="AB272" s="245">
        <f t="shared" ref="AB272:AB335" si="10">+Z272+AA272</f>
        <v>0</v>
      </c>
    </row>
    <row r="273" spans="1:28" ht="18.75">
      <c r="A273" s="27"/>
      <c r="B273" s="27"/>
      <c r="C273" s="230"/>
      <c r="D273" s="231"/>
      <c r="E273" s="231"/>
      <c r="F273" s="231"/>
      <c r="G273" s="231"/>
      <c r="H273" s="231"/>
      <c r="I273" s="231"/>
      <c r="J273" s="231"/>
      <c r="K273" s="225"/>
      <c r="L273" s="230"/>
      <c r="M273" s="27"/>
      <c r="N273" s="231"/>
      <c r="O273" s="231"/>
      <c r="P273" s="120">
        <v>230</v>
      </c>
      <c r="Q273" s="27"/>
      <c r="R273" s="225"/>
      <c r="S273" s="116" t="s">
        <v>542</v>
      </c>
      <c r="T273" s="117" t="s">
        <v>543</v>
      </c>
      <c r="U273" s="227"/>
      <c r="V273" s="228"/>
      <c r="X273" s="103" t="s">
        <v>962</v>
      </c>
      <c r="Y273" s="103">
        <f t="shared" si="9"/>
        <v>45</v>
      </c>
      <c r="Z273" s="217"/>
      <c r="AA273" s="263"/>
      <c r="AB273" s="244">
        <f t="shared" si="10"/>
        <v>0</v>
      </c>
    </row>
    <row r="274" spans="1:28" ht="18.75">
      <c r="A274" s="27"/>
      <c r="B274" s="27"/>
      <c r="C274" s="230"/>
      <c r="D274" s="231"/>
      <c r="E274" s="231"/>
      <c r="F274" s="231"/>
      <c r="G274" s="231"/>
      <c r="H274" s="231"/>
      <c r="I274" s="231"/>
      <c r="J274" s="231"/>
      <c r="K274" s="225"/>
      <c r="L274" s="230"/>
      <c r="M274" s="27"/>
      <c r="N274" s="231"/>
      <c r="O274" s="231"/>
      <c r="P274" s="97" t="s">
        <v>428</v>
      </c>
      <c r="Q274" s="27"/>
      <c r="R274" s="225"/>
      <c r="S274" s="93" t="s">
        <v>544</v>
      </c>
      <c r="T274" s="94" t="s">
        <v>545</v>
      </c>
      <c r="U274" s="227"/>
      <c r="V274" s="228"/>
      <c r="X274" s="80" t="s">
        <v>963</v>
      </c>
      <c r="Y274" s="80">
        <f t="shared" si="9"/>
        <v>45</v>
      </c>
      <c r="Z274" s="218"/>
      <c r="AA274" s="264"/>
      <c r="AB274" s="245">
        <f t="shared" si="10"/>
        <v>0</v>
      </c>
    </row>
    <row r="275" spans="1:28" ht="18.75">
      <c r="A275" s="27"/>
      <c r="B275" s="27"/>
      <c r="C275" s="230"/>
      <c r="D275" s="231"/>
      <c r="E275" s="231"/>
      <c r="F275" s="231"/>
      <c r="G275" s="231"/>
      <c r="H275" s="231"/>
      <c r="I275" s="231"/>
      <c r="J275" s="231"/>
      <c r="K275" s="225"/>
      <c r="L275" s="230"/>
      <c r="M275" s="27"/>
      <c r="N275" s="231"/>
      <c r="O275" s="231"/>
      <c r="P275" s="120">
        <v>230</v>
      </c>
      <c r="Q275" s="27"/>
      <c r="R275" s="225"/>
      <c r="S275" s="116" t="s">
        <v>544</v>
      </c>
      <c r="T275" s="117" t="s">
        <v>545</v>
      </c>
      <c r="U275" s="227"/>
      <c r="V275" s="228"/>
      <c r="X275" s="103" t="s">
        <v>964</v>
      </c>
      <c r="Y275" s="103">
        <f t="shared" si="9"/>
        <v>45</v>
      </c>
      <c r="Z275" s="217"/>
      <c r="AA275" s="263"/>
      <c r="AB275" s="244">
        <f t="shared" si="10"/>
        <v>0</v>
      </c>
    </row>
    <row r="276" spans="1:28" ht="30">
      <c r="A276" s="27"/>
      <c r="B276" s="27"/>
      <c r="C276" s="230"/>
      <c r="D276" s="231"/>
      <c r="E276" s="231"/>
      <c r="F276" s="231"/>
      <c r="G276" s="231"/>
      <c r="H276" s="231"/>
      <c r="I276" s="231"/>
      <c r="J276" s="231"/>
      <c r="K276" s="225"/>
      <c r="L276" s="230"/>
      <c r="M276" s="27"/>
      <c r="N276" s="231"/>
      <c r="O276" s="231"/>
      <c r="P276" s="97" t="s">
        <v>428</v>
      </c>
      <c r="Q276" s="27"/>
      <c r="R276" s="225"/>
      <c r="S276" s="93" t="s">
        <v>546</v>
      </c>
      <c r="T276" s="94" t="s">
        <v>547</v>
      </c>
      <c r="U276" s="227"/>
      <c r="V276" s="228"/>
      <c r="X276" s="80" t="s">
        <v>965</v>
      </c>
      <c r="Y276" s="80">
        <f t="shared" si="9"/>
        <v>45</v>
      </c>
      <c r="Z276" s="218"/>
      <c r="AA276" s="264"/>
      <c r="AB276" s="245">
        <f t="shared" si="10"/>
        <v>0</v>
      </c>
    </row>
    <row r="277" spans="1:28" ht="30">
      <c r="A277" s="27"/>
      <c r="B277" s="27"/>
      <c r="C277" s="230"/>
      <c r="D277" s="231"/>
      <c r="E277" s="231"/>
      <c r="F277" s="231"/>
      <c r="G277" s="231"/>
      <c r="H277" s="231"/>
      <c r="I277" s="231"/>
      <c r="J277" s="231"/>
      <c r="K277" s="225"/>
      <c r="L277" s="230"/>
      <c r="M277" s="27"/>
      <c r="N277" s="231"/>
      <c r="O277" s="231"/>
      <c r="P277" s="120">
        <v>230</v>
      </c>
      <c r="Q277" s="27"/>
      <c r="R277" s="225"/>
      <c r="S277" s="116" t="s">
        <v>546</v>
      </c>
      <c r="T277" s="117" t="s">
        <v>547</v>
      </c>
      <c r="U277" s="227"/>
      <c r="V277" s="228"/>
      <c r="X277" s="103" t="s">
        <v>966</v>
      </c>
      <c r="Y277" s="103">
        <f t="shared" si="9"/>
        <v>45</v>
      </c>
      <c r="Z277" s="217"/>
      <c r="AA277" s="263"/>
      <c r="AB277" s="244">
        <f t="shared" si="10"/>
        <v>0</v>
      </c>
    </row>
    <row r="278" spans="1:28" ht="30">
      <c r="A278" s="27"/>
      <c r="B278" s="27"/>
      <c r="C278" s="230"/>
      <c r="D278" s="231"/>
      <c r="E278" s="231"/>
      <c r="F278" s="231"/>
      <c r="G278" s="231"/>
      <c r="H278" s="231"/>
      <c r="I278" s="231"/>
      <c r="J278" s="231"/>
      <c r="K278" s="225"/>
      <c r="L278" s="230"/>
      <c r="M278" s="27"/>
      <c r="N278" s="231"/>
      <c r="O278" s="231"/>
      <c r="P278" s="97" t="s">
        <v>428</v>
      </c>
      <c r="Q278" s="27"/>
      <c r="R278" s="225"/>
      <c r="S278" s="93" t="s">
        <v>548</v>
      </c>
      <c r="T278" s="94" t="s">
        <v>549</v>
      </c>
      <c r="U278" s="227"/>
      <c r="V278" s="228"/>
      <c r="X278" s="80" t="s">
        <v>967</v>
      </c>
      <c r="Y278" s="80">
        <f t="shared" si="9"/>
        <v>45</v>
      </c>
      <c r="Z278" s="218"/>
      <c r="AA278" s="264"/>
      <c r="AB278" s="245">
        <f t="shared" si="10"/>
        <v>0</v>
      </c>
    </row>
    <row r="279" spans="1:28" ht="30">
      <c r="A279" s="27"/>
      <c r="B279" s="27"/>
      <c r="C279" s="230"/>
      <c r="D279" s="231"/>
      <c r="E279" s="231"/>
      <c r="F279" s="231"/>
      <c r="G279" s="231"/>
      <c r="H279" s="231"/>
      <c r="I279" s="231"/>
      <c r="J279" s="231"/>
      <c r="K279" s="225"/>
      <c r="L279" s="230"/>
      <c r="M279" s="27"/>
      <c r="N279" s="231"/>
      <c r="O279" s="231"/>
      <c r="P279" s="120">
        <v>230</v>
      </c>
      <c r="Q279" s="27"/>
      <c r="R279" s="225"/>
      <c r="S279" s="116" t="s">
        <v>548</v>
      </c>
      <c r="T279" s="117" t="s">
        <v>549</v>
      </c>
      <c r="U279" s="227"/>
      <c r="V279" s="228"/>
      <c r="X279" s="103" t="s">
        <v>968</v>
      </c>
      <c r="Y279" s="103">
        <f t="shared" si="9"/>
        <v>45</v>
      </c>
      <c r="Z279" s="217"/>
      <c r="AA279" s="263"/>
      <c r="AB279" s="244">
        <f t="shared" si="10"/>
        <v>0</v>
      </c>
    </row>
    <row r="280" spans="1:28" ht="18.75">
      <c r="A280" s="27"/>
      <c r="B280" s="27"/>
      <c r="C280" s="230"/>
      <c r="D280" s="231"/>
      <c r="E280" s="231"/>
      <c r="F280" s="231"/>
      <c r="G280" s="231"/>
      <c r="H280" s="231"/>
      <c r="I280" s="231"/>
      <c r="J280" s="231"/>
      <c r="K280" s="225"/>
      <c r="L280" s="230"/>
      <c r="M280" s="27"/>
      <c r="N280" s="231"/>
      <c r="O280" s="231"/>
      <c r="P280" s="97" t="s">
        <v>428</v>
      </c>
      <c r="Q280" s="27"/>
      <c r="R280" s="225"/>
      <c r="S280" s="93" t="s">
        <v>173</v>
      </c>
      <c r="T280" s="94" t="s">
        <v>174</v>
      </c>
      <c r="U280" s="227"/>
      <c r="V280" s="228"/>
      <c r="X280" s="80" t="s">
        <v>969</v>
      </c>
      <c r="Y280" s="80">
        <f t="shared" si="9"/>
        <v>45</v>
      </c>
      <c r="Z280" s="218"/>
      <c r="AA280" s="264"/>
      <c r="AB280" s="245">
        <f t="shared" si="10"/>
        <v>0</v>
      </c>
    </row>
    <row r="281" spans="1:28" ht="18.75">
      <c r="A281" s="27"/>
      <c r="B281" s="27"/>
      <c r="C281" s="230"/>
      <c r="D281" s="231"/>
      <c r="E281" s="231"/>
      <c r="F281" s="231"/>
      <c r="G281" s="231"/>
      <c r="H281" s="231"/>
      <c r="I281" s="231"/>
      <c r="J281" s="231"/>
      <c r="K281" s="225"/>
      <c r="L281" s="230"/>
      <c r="M281" s="27"/>
      <c r="N281" s="231"/>
      <c r="O281" s="231"/>
      <c r="P281" s="120">
        <v>230</v>
      </c>
      <c r="Q281" s="27"/>
      <c r="R281" s="225"/>
      <c r="S281" s="116" t="s">
        <v>173</v>
      </c>
      <c r="T281" s="117" t="s">
        <v>174</v>
      </c>
      <c r="U281" s="227"/>
      <c r="V281" s="228"/>
      <c r="X281" s="103" t="s">
        <v>175</v>
      </c>
      <c r="Y281" s="103">
        <f t="shared" si="9"/>
        <v>45</v>
      </c>
      <c r="Z281" s="217"/>
      <c r="AA281" s="263"/>
      <c r="AB281" s="244">
        <f t="shared" si="10"/>
        <v>0</v>
      </c>
    </row>
    <row r="282" spans="1:28" ht="31.5">
      <c r="A282" s="27"/>
      <c r="B282" s="27"/>
      <c r="C282" s="230"/>
      <c r="D282" s="231"/>
      <c r="E282" s="231"/>
      <c r="F282" s="231"/>
      <c r="G282" s="231"/>
      <c r="H282" s="231"/>
      <c r="I282" s="231"/>
      <c r="J282" s="231"/>
      <c r="K282" s="225"/>
      <c r="L282" s="230"/>
      <c r="M282" s="27"/>
      <c r="N282" s="231"/>
      <c r="O282" s="231"/>
      <c r="P282" s="97" t="s">
        <v>428</v>
      </c>
      <c r="Q282" s="27"/>
      <c r="R282" s="225"/>
      <c r="S282" s="93" t="s">
        <v>550</v>
      </c>
      <c r="T282" s="94" t="s">
        <v>551</v>
      </c>
      <c r="U282" s="227"/>
      <c r="V282" s="228"/>
      <c r="X282" s="80" t="s">
        <v>970</v>
      </c>
      <c r="Y282" s="80">
        <f t="shared" si="9"/>
        <v>45</v>
      </c>
      <c r="Z282" s="218"/>
      <c r="AA282" s="264"/>
      <c r="AB282" s="245">
        <f t="shared" si="10"/>
        <v>0</v>
      </c>
    </row>
    <row r="283" spans="1:28" ht="31.5">
      <c r="A283" s="27"/>
      <c r="B283" s="27"/>
      <c r="C283" s="230"/>
      <c r="D283" s="231"/>
      <c r="E283" s="231"/>
      <c r="F283" s="231"/>
      <c r="G283" s="231"/>
      <c r="H283" s="231"/>
      <c r="I283" s="231"/>
      <c r="J283" s="231"/>
      <c r="K283" s="225"/>
      <c r="L283" s="230"/>
      <c r="M283" s="27"/>
      <c r="N283" s="231"/>
      <c r="O283" s="231"/>
      <c r="P283" s="120">
        <v>230</v>
      </c>
      <c r="Q283" s="27"/>
      <c r="R283" s="225"/>
      <c r="S283" s="116" t="s">
        <v>550</v>
      </c>
      <c r="T283" s="117" t="s">
        <v>551</v>
      </c>
      <c r="U283" s="227"/>
      <c r="V283" s="228"/>
      <c r="X283" s="103" t="s">
        <v>971</v>
      </c>
      <c r="Y283" s="103">
        <f t="shared" si="9"/>
        <v>45</v>
      </c>
      <c r="Z283" s="217"/>
      <c r="AA283" s="263"/>
      <c r="AB283" s="244">
        <f t="shared" si="10"/>
        <v>0</v>
      </c>
    </row>
    <row r="284" spans="1:28" ht="30">
      <c r="A284" s="27"/>
      <c r="B284" s="27"/>
      <c r="C284" s="230"/>
      <c r="D284" s="231"/>
      <c r="E284" s="231"/>
      <c r="F284" s="231"/>
      <c r="G284" s="231"/>
      <c r="H284" s="231"/>
      <c r="I284" s="231"/>
      <c r="J284" s="231"/>
      <c r="K284" s="225"/>
      <c r="L284" s="230"/>
      <c r="M284" s="27"/>
      <c r="N284" s="231"/>
      <c r="O284" s="231"/>
      <c r="P284" s="97" t="s">
        <v>428</v>
      </c>
      <c r="Q284" s="27"/>
      <c r="R284" s="225"/>
      <c r="S284" s="93" t="s">
        <v>552</v>
      </c>
      <c r="T284" s="94" t="s">
        <v>553</v>
      </c>
      <c r="U284" s="227"/>
      <c r="V284" s="228"/>
      <c r="X284" s="80" t="s">
        <v>972</v>
      </c>
      <c r="Y284" s="80">
        <f t="shared" si="9"/>
        <v>45</v>
      </c>
      <c r="Z284" s="218"/>
      <c r="AA284" s="264"/>
      <c r="AB284" s="245">
        <f t="shared" si="10"/>
        <v>0</v>
      </c>
    </row>
    <row r="285" spans="1:28" ht="30">
      <c r="A285" s="27"/>
      <c r="B285" s="27"/>
      <c r="C285" s="230"/>
      <c r="D285" s="231"/>
      <c r="E285" s="231"/>
      <c r="F285" s="231"/>
      <c r="G285" s="231"/>
      <c r="H285" s="231"/>
      <c r="I285" s="231"/>
      <c r="J285" s="231"/>
      <c r="K285" s="225"/>
      <c r="L285" s="230"/>
      <c r="M285" s="27"/>
      <c r="N285" s="231"/>
      <c r="O285" s="231"/>
      <c r="P285" s="120">
        <v>230</v>
      </c>
      <c r="Q285" s="27"/>
      <c r="R285" s="225"/>
      <c r="S285" s="116" t="s">
        <v>552</v>
      </c>
      <c r="T285" s="117" t="s">
        <v>553</v>
      </c>
      <c r="U285" s="227"/>
      <c r="V285" s="228"/>
      <c r="X285" s="103" t="s">
        <v>973</v>
      </c>
      <c r="Y285" s="103">
        <f t="shared" si="9"/>
        <v>45</v>
      </c>
      <c r="Z285" s="217"/>
      <c r="AA285" s="263"/>
      <c r="AB285" s="244">
        <f t="shared" si="10"/>
        <v>0</v>
      </c>
    </row>
    <row r="286" spans="1:28" ht="75">
      <c r="A286" s="27"/>
      <c r="B286" s="27"/>
      <c r="C286" s="230"/>
      <c r="D286" s="231"/>
      <c r="E286" s="231"/>
      <c r="F286" s="231"/>
      <c r="G286" s="231"/>
      <c r="H286" s="231"/>
      <c r="I286" s="231"/>
      <c r="J286" s="231"/>
      <c r="K286" s="225"/>
      <c r="L286" s="230"/>
      <c r="M286" s="27"/>
      <c r="N286" s="231"/>
      <c r="O286" s="231"/>
      <c r="P286" s="97">
        <v>100</v>
      </c>
      <c r="Q286" s="27"/>
      <c r="R286" s="225"/>
      <c r="S286" s="93" t="s">
        <v>176</v>
      </c>
      <c r="T286" s="94" t="s">
        <v>177</v>
      </c>
      <c r="U286" s="227"/>
      <c r="V286" s="228"/>
      <c r="X286" s="80" t="s">
        <v>974</v>
      </c>
      <c r="Y286" s="80">
        <f t="shared" si="9"/>
        <v>45</v>
      </c>
      <c r="Z286" s="218"/>
      <c r="AA286" s="264"/>
      <c r="AB286" s="245">
        <f t="shared" si="10"/>
        <v>0</v>
      </c>
    </row>
    <row r="287" spans="1:28" ht="75">
      <c r="A287" s="27"/>
      <c r="B287" s="27"/>
      <c r="C287" s="230"/>
      <c r="D287" s="231"/>
      <c r="E287" s="231"/>
      <c r="F287" s="231"/>
      <c r="G287" s="231"/>
      <c r="H287" s="231"/>
      <c r="I287" s="231"/>
      <c r="J287" s="231"/>
      <c r="K287" s="225"/>
      <c r="L287" s="230"/>
      <c r="M287" s="27"/>
      <c r="N287" s="231"/>
      <c r="O287" s="231"/>
      <c r="P287" s="120">
        <v>230</v>
      </c>
      <c r="Q287" s="27"/>
      <c r="R287" s="225"/>
      <c r="S287" s="116" t="s">
        <v>176</v>
      </c>
      <c r="T287" s="117" t="s">
        <v>177</v>
      </c>
      <c r="U287" s="227"/>
      <c r="V287" s="228"/>
      <c r="X287" s="103" t="s">
        <v>178</v>
      </c>
      <c r="Y287" s="103">
        <f t="shared" si="9"/>
        <v>45</v>
      </c>
      <c r="Z287" s="217"/>
      <c r="AA287" s="263"/>
      <c r="AB287" s="244">
        <f t="shared" si="10"/>
        <v>0</v>
      </c>
    </row>
    <row r="288" spans="1:28" ht="30">
      <c r="A288" s="27"/>
      <c r="B288" s="27"/>
      <c r="C288" s="230"/>
      <c r="D288" s="231"/>
      <c r="E288" s="231"/>
      <c r="F288" s="231"/>
      <c r="G288" s="231"/>
      <c r="H288" s="231"/>
      <c r="I288" s="231"/>
      <c r="J288" s="231"/>
      <c r="K288" s="225"/>
      <c r="L288" s="230"/>
      <c r="M288" s="27"/>
      <c r="N288" s="231"/>
      <c r="O288" s="231"/>
      <c r="P288" s="97" t="s">
        <v>428</v>
      </c>
      <c r="Q288" s="27"/>
      <c r="R288" s="225"/>
      <c r="S288" s="93" t="s">
        <v>554</v>
      </c>
      <c r="T288" s="94" t="s">
        <v>555</v>
      </c>
      <c r="U288" s="227"/>
      <c r="V288" s="228"/>
      <c r="X288" s="80" t="s">
        <v>975</v>
      </c>
      <c r="Y288" s="80">
        <f t="shared" si="9"/>
        <v>45</v>
      </c>
      <c r="Z288" s="218"/>
      <c r="AA288" s="264"/>
      <c r="AB288" s="245">
        <f t="shared" si="10"/>
        <v>0</v>
      </c>
    </row>
    <row r="289" spans="1:28" ht="30">
      <c r="A289" s="27"/>
      <c r="B289" s="27"/>
      <c r="C289" s="230"/>
      <c r="D289" s="231"/>
      <c r="E289" s="231"/>
      <c r="F289" s="231"/>
      <c r="G289" s="231"/>
      <c r="H289" s="231"/>
      <c r="I289" s="231"/>
      <c r="J289" s="231"/>
      <c r="K289" s="225"/>
      <c r="L289" s="230"/>
      <c r="M289" s="27"/>
      <c r="N289" s="231"/>
      <c r="O289" s="231"/>
      <c r="P289" s="120">
        <v>230</v>
      </c>
      <c r="Q289" s="27"/>
      <c r="R289" s="225"/>
      <c r="S289" s="116" t="s">
        <v>554</v>
      </c>
      <c r="T289" s="117" t="s">
        <v>555</v>
      </c>
      <c r="U289" s="227"/>
      <c r="V289" s="228"/>
      <c r="X289" s="103" t="s">
        <v>976</v>
      </c>
      <c r="Y289" s="103">
        <f t="shared" si="9"/>
        <v>45</v>
      </c>
      <c r="Z289" s="217"/>
      <c r="AA289" s="263"/>
      <c r="AB289" s="244">
        <f t="shared" si="10"/>
        <v>0</v>
      </c>
    </row>
    <row r="290" spans="1:28" ht="30">
      <c r="A290" s="27"/>
      <c r="B290" s="27"/>
      <c r="C290" s="230"/>
      <c r="D290" s="231"/>
      <c r="E290" s="231"/>
      <c r="F290" s="231"/>
      <c r="G290" s="231"/>
      <c r="H290" s="231"/>
      <c r="I290" s="231"/>
      <c r="J290" s="231"/>
      <c r="K290" s="225"/>
      <c r="L290" s="230"/>
      <c r="M290" s="27"/>
      <c r="N290" s="231"/>
      <c r="O290" s="231"/>
      <c r="P290" s="97" t="s">
        <v>428</v>
      </c>
      <c r="Q290" s="27"/>
      <c r="R290" s="225"/>
      <c r="S290" s="93" t="s">
        <v>556</v>
      </c>
      <c r="T290" s="94" t="s">
        <v>557</v>
      </c>
      <c r="U290" s="227"/>
      <c r="V290" s="228"/>
      <c r="X290" s="80" t="s">
        <v>977</v>
      </c>
      <c r="Y290" s="80">
        <f t="shared" si="9"/>
        <v>45</v>
      </c>
      <c r="Z290" s="218"/>
      <c r="AA290" s="264"/>
      <c r="AB290" s="245">
        <f t="shared" si="10"/>
        <v>0</v>
      </c>
    </row>
    <row r="291" spans="1:28" ht="30">
      <c r="A291" s="27"/>
      <c r="B291" s="27"/>
      <c r="C291" s="230"/>
      <c r="D291" s="231"/>
      <c r="E291" s="231"/>
      <c r="F291" s="231"/>
      <c r="G291" s="231"/>
      <c r="H291" s="231"/>
      <c r="I291" s="231"/>
      <c r="J291" s="231"/>
      <c r="K291" s="225"/>
      <c r="L291" s="230"/>
      <c r="M291" s="27"/>
      <c r="N291" s="231"/>
      <c r="O291" s="231"/>
      <c r="P291" s="120">
        <v>230</v>
      </c>
      <c r="Q291" s="27"/>
      <c r="R291" s="225"/>
      <c r="S291" s="116" t="s">
        <v>556</v>
      </c>
      <c r="T291" s="117" t="s">
        <v>557</v>
      </c>
      <c r="U291" s="227"/>
      <c r="V291" s="228"/>
      <c r="X291" s="103" t="s">
        <v>978</v>
      </c>
      <c r="Y291" s="103">
        <f t="shared" si="9"/>
        <v>45</v>
      </c>
      <c r="Z291" s="217"/>
      <c r="AA291" s="263"/>
      <c r="AB291" s="244">
        <f t="shared" si="10"/>
        <v>0</v>
      </c>
    </row>
    <row r="292" spans="1:28" ht="31.5">
      <c r="A292" s="27"/>
      <c r="B292" s="27"/>
      <c r="C292" s="230"/>
      <c r="D292" s="231"/>
      <c r="E292" s="231"/>
      <c r="F292" s="231"/>
      <c r="G292" s="231"/>
      <c r="H292" s="231"/>
      <c r="I292" s="231"/>
      <c r="J292" s="231"/>
      <c r="K292" s="225"/>
      <c r="L292" s="230"/>
      <c r="M292" s="27"/>
      <c r="N292" s="231"/>
      <c r="O292" s="231"/>
      <c r="P292" s="97" t="s">
        <v>428</v>
      </c>
      <c r="Q292" s="27"/>
      <c r="R292" s="225"/>
      <c r="S292" s="93" t="s">
        <v>558</v>
      </c>
      <c r="T292" s="94" t="s">
        <v>559</v>
      </c>
      <c r="U292" s="227"/>
      <c r="V292" s="228"/>
      <c r="X292" s="80" t="s">
        <v>979</v>
      </c>
      <c r="Y292" s="80">
        <f t="shared" si="9"/>
        <v>45</v>
      </c>
      <c r="Z292" s="218"/>
      <c r="AA292" s="264"/>
      <c r="AB292" s="245">
        <f t="shared" si="10"/>
        <v>0</v>
      </c>
    </row>
    <row r="293" spans="1:28" ht="31.5">
      <c r="A293" s="27"/>
      <c r="B293" s="27"/>
      <c r="C293" s="230"/>
      <c r="D293" s="231"/>
      <c r="E293" s="231"/>
      <c r="F293" s="231"/>
      <c r="G293" s="231"/>
      <c r="H293" s="231"/>
      <c r="I293" s="231"/>
      <c r="J293" s="231"/>
      <c r="K293" s="225"/>
      <c r="L293" s="230"/>
      <c r="M293" s="27"/>
      <c r="N293" s="231"/>
      <c r="O293" s="231"/>
      <c r="P293" s="120">
        <v>230</v>
      </c>
      <c r="Q293" s="27"/>
      <c r="R293" s="225"/>
      <c r="S293" s="116" t="s">
        <v>558</v>
      </c>
      <c r="T293" s="117" t="s">
        <v>559</v>
      </c>
      <c r="U293" s="227"/>
      <c r="V293" s="228"/>
      <c r="X293" s="103" t="s">
        <v>980</v>
      </c>
      <c r="Y293" s="103">
        <f t="shared" si="9"/>
        <v>45</v>
      </c>
      <c r="Z293" s="217"/>
      <c r="AA293" s="263"/>
      <c r="AB293" s="244">
        <f t="shared" si="10"/>
        <v>0</v>
      </c>
    </row>
    <row r="294" spans="1:28" ht="18.75">
      <c r="A294" s="27"/>
      <c r="B294" s="27"/>
      <c r="C294" s="230"/>
      <c r="D294" s="231"/>
      <c r="E294" s="231"/>
      <c r="F294" s="231"/>
      <c r="G294" s="231"/>
      <c r="H294" s="231"/>
      <c r="I294" s="231"/>
      <c r="J294" s="231"/>
      <c r="K294" s="225"/>
      <c r="L294" s="230"/>
      <c r="M294" s="27"/>
      <c r="N294" s="231"/>
      <c r="O294" s="231"/>
      <c r="P294" s="97" t="s">
        <v>428</v>
      </c>
      <c r="Q294" s="27"/>
      <c r="R294" s="225"/>
      <c r="S294" s="93" t="s">
        <v>179</v>
      </c>
      <c r="T294" s="94" t="s">
        <v>180</v>
      </c>
      <c r="U294" s="227"/>
      <c r="V294" s="228"/>
      <c r="X294" s="80" t="s">
        <v>981</v>
      </c>
      <c r="Y294" s="80">
        <f t="shared" si="9"/>
        <v>45</v>
      </c>
      <c r="Z294" s="218"/>
      <c r="AA294" s="264"/>
      <c r="AB294" s="245">
        <f t="shared" si="10"/>
        <v>0</v>
      </c>
    </row>
    <row r="295" spans="1:28" ht="18.75">
      <c r="A295" s="27"/>
      <c r="B295" s="27"/>
      <c r="C295" s="230"/>
      <c r="D295" s="231"/>
      <c r="E295" s="231"/>
      <c r="F295" s="231"/>
      <c r="G295" s="231"/>
      <c r="H295" s="231"/>
      <c r="I295" s="231"/>
      <c r="J295" s="231"/>
      <c r="K295" s="225"/>
      <c r="L295" s="230"/>
      <c r="M295" s="27"/>
      <c r="N295" s="231"/>
      <c r="O295" s="231"/>
      <c r="P295" s="120">
        <v>230</v>
      </c>
      <c r="Q295" s="27"/>
      <c r="R295" s="225"/>
      <c r="S295" s="116" t="s">
        <v>179</v>
      </c>
      <c r="T295" s="117" t="s">
        <v>180</v>
      </c>
      <c r="U295" s="227"/>
      <c r="V295" s="228"/>
      <c r="X295" s="103" t="s">
        <v>181</v>
      </c>
      <c r="Y295" s="103">
        <f t="shared" si="9"/>
        <v>45</v>
      </c>
      <c r="Z295" s="217"/>
      <c r="AA295" s="263"/>
      <c r="AB295" s="244">
        <f t="shared" si="10"/>
        <v>0</v>
      </c>
    </row>
    <row r="296" spans="1:28" ht="45">
      <c r="A296" s="27"/>
      <c r="B296" s="27"/>
      <c r="C296" s="230"/>
      <c r="D296" s="231"/>
      <c r="E296" s="231"/>
      <c r="F296" s="231"/>
      <c r="G296" s="231"/>
      <c r="H296" s="231"/>
      <c r="I296" s="231"/>
      <c r="J296" s="231"/>
      <c r="K296" s="225"/>
      <c r="L296" s="230"/>
      <c r="M296" s="27"/>
      <c r="N296" s="231"/>
      <c r="O296" s="231"/>
      <c r="P296" s="97" t="s">
        <v>428</v>
      </c>
      <c r="Q296" s="27"/>
      <c r="R296" s="225"/>
      <c r="S296" s="93" t="s">
        <v>560</v>
      </c>
      <c r="T296" s="94" t="s">
        <v>561</v>
      </c>
      <c r="U296" s="227"/>
      <c r="V296" s="228"/>
      <c r="X296" s="80" t="s">
        <v>982</v>
      </c>
      <c r="Y296" s="80">
        <f t="shared" si="9"/>
        <v>45</v>
      </c>
      <c r="Z296" s="218"/>
      <c r="AA296" s="264"/>
      <c r="AB296" s="245">
        <f t="shared" si="10"/>
        <v>0</v>
      </c>
    </row>
    <row r="297" spans="1:28" ht="45">
      <c r="A297" s="27"/>
      <c r="B297" s="27"/>
      <c r="C297" s="230"/>
      <c r="D297" s="231"/>
      <c r="E297" s="231"/>
      <c r="F297" s="231"/>
      <c r="G297" s="231"/>
      <c r="H297" s="231"/>
      <c r="I297" s="231"/>
      <c r="J297" s="231"/>
      <c r="K297" s="225"/>
      <c r="L297" s="230"/>
      <c r="M297" s="27"/>
      <c r="N297" s="231"/>
      <c r="O297" s="231"/>
      <c r="P297" s="120">
        <v>230</v>
      </c>
      <c r="Q297" s="27"/>
      <c r="R297" s="225"/>
      <c r="S297" s="116" t="s">
        <v>560</v>
      </c>
      <c r="T297" s="117" t="s">
        <v>561</v>
      </c>
      <c r="U297" s="227"/>
      <c r="V297" s="228"/>
      <c r="X297" s="103" t="s">
        <v>983</v>
      </c>
      <c r="Y297" s="103">
        <f t="shared" si="9"/>
        <v>45</v>
      </c>
      <c r="Z297" s="217"/>
      <c r="AA297" s="263"/>
      <c r="AB297" s="244">
        <f t="shared" si="10"/>
        <v>0</v>
      </c>
    </row>
    <row r="298" spans="1:28" ht="30">
      <c r="A298" s="27"/>
      <c r="B298" s="27"/>
      <c r="C298" s="230"/>
      <c r="D298" s="231"/>
      <c r="E298" s="231"/>
      <c r="F298" s="231"/>
      <c r="G298" s="231"/>
      <c r="H298" s="231"/>
      <c r="I298" s="231"/>
      <c r="J298" s="231"/>
      <c r="K298" s="225"/>
      <c r="L298" s="230"/>
      <c r="M298" s="27"/>
      <c r="N298" s="231"/>
      <c r="O298" s="231"/>
      <c r="P298" s="97" t="s">
        <v>428</v>
      </c>
      <c r="Q298" s="27"/>
      <c r="R298" s="225"/>
      <c r="S298" s="93" t="s">
        <v>562</v>
      </c>
      <c r="T298" s="94" t="s">
        <v>563</v>
      </c>
      <c r="U298" s="227"/>
      <c r="V298" s="228"/>
      <c r="X298" s="80" t="s">
        <v>984</v>
      </c>
      <c r="Y298" s="80">
        <f t="shared" si="9"/>
        <v>45</v>
      </c>
      <c r="Z298" s="218"/>
      <c r="AA298" s="264"/>
      <c r="AB298" s="245">
        <f t="shared" si="10"/>
        <v>0</v>
      </c>
    </row>
    <row r="299" spans="1:28" ht="30">
      <c r="A299" s="27"/>
      <c r="B299" s="27"/>
      <c r="C299" s="230"/>
      <c r="D299" s="231"/>
      <c r="E299" s="231"/>
      <c r="F299" s="231"/>
      <c r="G299" s="231"/>
      <c r="H299" s="231"/>
      <c r="I299" s="231"/>
      <c r="J299" s="231"/>
      <c r="K299" s="225"/>
      <c r="L299" s="230"/>
      <c r="M299" s="27"/>
      <c r="N299" s="231"/>
      <c r="O299" s="231"/>
      <c r="P299" s="120">
        <v>230</v>
      </c>
      <c r="Q299" s="27"/>
      <c r="R299" s="225"/>
      <c r="S299" s="116" t="s">
        <v>562</v>
      </c>
      <c r="T299" s="117" t="s">
        <v>563</v>
      </c>
      <c r="U299" s="227"/>
      <c r="V299" s="228"/>
      <c r="X299" s="103" t="s">
        <v>985</v>
      </c>
      <c r="Y299" s="103">
        <f t="shared" si="9"/>
        <v>45</v>
      </c>
      <c r="Z299" s="217"/>
      <c r="AA299" s="263"/>
      <c r="AB299" s="244">
        <f t="shared" si="10"/>
        <v>0</v>
      </c>
    </row>
    <row r="300" spans="1:28" ht="30">
      <c r="A300" s="27"/>
      <c r="B300" s="27"/>
      <c r="C300" s="230"/>
      <c r="D300" s="231"/>
      <c r="E300" s="231"/>
      <c r="F300" s="231"/>
      <c r="G300" s="231"/>
      <c r="H300" s="231"/>
      <c r="I300" s="231"/>
      <c r="J300" s="231"/>
      <c r="K300" s="225"/>
      <c r="L300" s="230"/>
      <c r="M300" s="27"/>
      <c r="N300" s="231"/>
      <c r="O300" s="231"/>
      <c r="P300" s="120">
        <v>230</v>
      </c>
      <c r="Q300" s="27"/>
      <c r="R300" s="225"/>
      <c r="S300" s="116" t="s">
        <v>564</v>
      </c>
      <c r="T300" s="117" t="s">
        <v>565</v>
      </c>
      <c r="U300" s="227"/>
      <c r="V300" s="228"/>
      <c r="X300" s="103" t="s">
        <v>169</v>
      </c>
      <c r="Y300" s="103">
        <f t="shared" si="9"/>
        <v>45</v>
      </c>
      <c r="Z300" s="217"/>
      <c r="AA300" s="263"/>
      <c r="AB300" s="244">
        <f t="shared" si="10"/>
        <v>0</v>
      </c>
    </row>
    <row r="301" spans="1:28" ht="30">
      <c r="A301" s="27"/>
      <c r="B301" s="27"/>
      <c r="C301" s="230"/>
      <c r="D301" s="231"/>
      <c r="E301" s="231"/>
      <c r="F301" s="231"/>
      <c r="G301" s="231"/>
      <c r="H301" s="231"/>
      <c r="I301" s="231"/>
      <c r="J301" s="231"/>
      <c r="K301" s="225"/>
      <c r="L301" s="230"/>
      <c r="M301" s="27"/>
      <c r="N301" s="231"/>
      <c r="O301" s="231"/>
      <c r="P301" s="97" t="s">
        <v>428</v>
      </c>
      <c r="Q301" s="27"/>
      <c r="R301" s="225"/>
      <c r="S301" s="93" t="s">
        <v>564</v>
      </c>
      <c r="T301" s="94" t="s">
        <v>565</v>
      </c>
      <c r="U301" s="227"/>
      <c r="V301" s="228"/>
      <c r="X301" s="80" t="s">
        <v>947</v>
      </c>
      <c r="Y301" s="80">
        <f t="shared" si="9"/>
        <v>45</v>
      </c>
      <c r="Z301" s="218"/>
      <c r="AA301" s="264"/>
      <c r="AB301" s="245">
        <f t="shared" si="10"/>
        <v>0</v>
      </c>
    </row>
    <row r="302" spans="1:28" ht="31.5">
      <c r="A302" s="27"/>
      <c r="B302" s="27"/>
      <c r="C302" s="230"/>
      <c r="D302" s="231"/>
      <c r="E302" s="231"/>
      <c r="F302" s="231"/>
      <c r="G302" s="231"/>
      <c r="H302" s="231"/>
      <c r="I302" s="231"/>
      <c r="J302" s="231"/>
      <c r="K302" s="225"/>
      <c r="L302" s="230"/>
      <c r="M302" s="27"/>
      <c r="N302" s="231"/>
      <c r="O302" s="231"/>
      <c r="P302" s="97" t="s">
        <v>428</v>
      </c>
      <c r="Q302" s="27"/>
      <c r="R302" s="225"/>
      <c r="S302" s="93" t="s">
        <v>182</v>
      </c>
      <c r="T302" s="94" t="s">
        <v>183</v>
      </c>
      <c r="U302" s="227"/>
      <c r="V302" s="228"/>
      <c r="X302" s="80" t="s">
        <v>986</v>
      </c>
      <c r="Y302" s="80">
        <f t="shared" si="9"/>
        <v>45</v>
      </c>
      <c r="Z302" s="218"/>
      <c r="AA302" s="264"/>
      <c r="AB302" s="245">
        <f t="shared" si="10"/>
        <v>0</v>
      </c>
    </row>
    <row r="303" spans="1:28" ht="31.5">
      <c r="A303" s="27"/>
      <c r="B303" s="27"/>
      <c r="C303" s="230"/>
      <c r="D303" s="231"/>
      <c r="E303" s="231"/>
      <c r="F303" s="231"/>
      <c r="G303" s="231"/>
      <c r="H303" s="231"/>
      <c r="I303" s="231"/>
      <c r="J303" s="231"/>
      <c r="K303" s="225"/>
      <c r="L303" s="230"/>
      <c r="M303" s="27"/>
      <c r="N303" s="231"/>
      <c r="O303" s="231"/>
      <c r="P303" s="120">
        <v>230</v>
      </c>
      <c r="Q303" s="27"/>
      <c r="R303" s="225"/>
      <c r="S303" s="116" t="s">
        <v>182</v>
      </c>
      <c r="T303" s="117" t="s">
        <v>183</v>
      </c>
      <c r="U303" s="227"/>
      <c r="V303" s="228"/>
      <c r="X303" s="103" t="s">
        <v>184</v>
      </c>
      <c r="Y303" s="103">
        <f t="shared" si="9"/>
        <v>45</v>
      </c>
      <c r="Z303" s="217"/>
      <c r="AA303" s="263"/>
      <c r="AB303" s="244">
        <f t="shared" si="10"/>
        <v>0</v>
      </c>
    </row>
    <row r="304" spans="1:28" ht="30">
      <c r="A304" s="27"/>
      <c r="B304" s="27"/>
      <c r="C304" s="230"/>
      <c r="D304" s="231"/>
      <c r="E304" s="231"/>
      <c r="F304" s="231"/>
      <c r="G304" s="231"/>
      <c r="H304" s="231"/>
      <c r="I304" s="231"/>
      <c r="J304" s="231"/>
      <c r="K304" s="225"/>
      <c r="L304" s="230"/>
      <c r="M304" s="27"/>
      <c r="N304" s="231"/>
      <c r="O304" s="231"/>
      <c r="P304" s="97" t="s">
        <v>428</v>
      </c>
      <c r="Q304" s="27"/>
      <c r="R304" s="225"/>
      <c r="S304" s="93" t="s">
        <v>566</v>
      </c>
      <c r="T304" s="94" t="s">
        <v>567</v>
      </c>
      <c r="U304" s="227"/>
      <c r="V304" s="228"/>
      <c r="X304" s="80" t="s">
        <v>987</v>
      </c>
      <c r="Y304" s="80">
        <f t="shared" si="9"/>
        <v>45</v>
      </c>
      <c r="Z304" s="218"/>
      <c r="AA304" s="264"/>
      <c r="AB304" s="245">
        <f t="shared" si="10"/>
        <v>0</v>
      </c>
    </row>
    <row r="305" spans="1:28" ht="30">
      <c r="A305" s="27"/>
      <c r="B305" s="27"/>
      <c r="C305" s="230"/>
      <c r="D305" s="231"/>
      <c r="E305" s="231"/>
      <c r="F305" s="231"/>
      <c r="G305" s="231"/>
      <c r="H305" s="231"/>
      <c r="I305" s="231"/>
      <c r="J305" s="231"/>
      <c r="K305" s="225"/>
      <c r="L305" s="230"/>
      <c r="M305" s="27"/>
      <c r="N305" s="231"/>
      <c r="O305" s="231"/>
      <c r="P305" s="120">
        <v>230</v>
      </c>
      <c r="Q305" s="27"/>
      <c r="R305" s="225"/>
      <c r="S305" s="116" t="s">
        <v>566</v>
      </c>
      <c r="T305" s="117" t="s">
        <v>567</v>
      </c>
      <c r="U305" s="227"/>
      <c r="V305" s="228"/>
      <c r="X305" s="103" t="s">
        <v>988</v>
      </c>
      <c r="Y305" s="103">
        <f t="shared" si="9"/>
        <v>45</v>
      </c>
      <c r="Z305" s="217"/>
      <c r="AA305" s="263"/>
      <c r="AB305" s="244">
        <f t="shared" si="10"/>
        <v>0</v>
      </c>
    </row>
    <row r="306" spans="1:28" ht="18.75">
      <c r="A306" s="27"/>
      <c r="B306" s="27"/>
      <c r="C306" s="230"/>
      <c r="D306" s="231"/>
      <c r="E306" s="231"/>
      <c r="F306" s="231"/>
      <c r="G306" s="231"/>
      <c r="H306" s="231"/>
      <c r="I306" s="231"/>
      <c r="J306" s="231"/>
      <c r="K306" s="225"/>
      <c r="L306" s="230"/>
      <c r="M306" s="27"/>
      <c r="N306" s="231"/>
      <c r="O306" s="231"/>
      <c r="P306" s="97" t="s">
        <v>428</v>
      </c>
      <c r="Q306" s="27"/>
      <c r="R306" s="225"/>
      <c r="S306" s="93" t="s">
        <v>568</v>
      </c>
      <c r="T306" s="94" t="s">
        <v>569</v>
      </c>
      <c r="U306" s="227"/>
      <c r="V306" s="228"/>
      <c r="X306" s="80" t="s">
        <v>989</v>
      </c>
      <c r="Y306" s="80">
        <f t="shared" si="9"/>
        <v>45</v>
      </c>
      <c r="Z306" s="218"/>
      <c r="AA306" s="264"/>
      <c r="AB306" s="245">
        <f t="shared" si="10"/>
        <v>0</v>
      </c>
    </row>
    <row r="307" spans="1:28" ht="18.75">
      <c r="A307" s="27"/>
      <c r="B307" s="27"/>
      <c r="C307" s="230"/>
      <c r="D307" s="231"/>
      <c r="E307" s="231"/>
      <c r="F307" s="231"/>
      <c r="G307" s="231"/>
      <c r="H307" s="231"/>
      <c r="I307" s="231"/>
      <c r="J307" s="231"/>
      <c r="K307" s="225"/>
      <c r="L307" s="230"/>
      <c r="M307" s="27"/>
      <c r="N307" s="231"/>
      <c r="O307" s="231"/>
      <c r="P307" s="120">
        <v>230</v>
      </c>
      <c r="Q307" s="27"/>
      <c r="R307" s="225"/>
      <c r="S307" s="116" t="s">
        <v>568</v>
      </c>
      <c r="T307" s="117" t="s">
        <v>569</v>
      </c>
      <c r="U307" s="227"/>
      <c r="V307" s="228"/>
      <c r="X307" s="103" t="s">
        <v>990</v>
      </c>
      <c r="Y307" s="103">
        <f t="shared" si="9"/>
        <v>45</v>
      </c>
      <c r="Z307" s="217"/>
      <c r="AA307" s="263"/>
      <c r="AB307" s="244">
        <f t="shared" si="10"/>
        <v>0</v>
      </c>
    </row>
    <row r="308" spans="1:28" ht="30">
      <c r="A308" s="27"/>
      <c r="B308" s="27"/>
      <c r="C308" s="230"/>
      <c r="D308" s="231"/>
      <c r="E308" s="231"/>
      <c r="F308" s="231"/>
      <c r="G308" s="231"/>
      <c r="H308" s="231"/>
      <c r="I308" s="231"/>
      <c r="J308" s="231"/>
      <c r="K308" s="225"/>
      <c r="L308" s="230"/>
      <c r="M308" s="27"/>
      <c r="N308" s="231"/>
      <c r="O308" s="231"/>
      <c r="P308" s="97" t="s">
        <v>428</v>
      </c>
      <c r="Q308" s="27"/>
      <c r="R308" s="225"/>
      <c r="S308" s="93" t="s">
        <v>570</v>
      </c>
      <c r="T308" s="94" t="s">
        <v>571</v>
      </c>
      <c r="U308" s="227"/>
      <c r="V308" s="228"/>
      <c r="X308" s="80" t="s">
        <v>991</v>
      </c>
      <c r="Y308" s="80">
        <f t="shared" si="9"/>
        <v>45</v>
      </c>
      <c r="Z308" s="218"/>
      <c r="AA308" s="264"/>
      <c r="AB308" s="245">
        <f t="shared" si="10"/>
        <v>0</v>
      </c>
    </row>
    <row r="309" spans="1:28" ht="30">
      <c r="A309" s="27"/>
      <c r="B309" s="27"/>
      <c r="C309" s="230"/>
      <c r="D309" s="231"/>
      <c r="E309" s="231"/>
      <c r="F309" s="231"/>
      <c r="G309" s="231"/>
      <c r="H309" s="231"/>
      <c r="I309" s="231"/>
      <c r="J309" s="231"/>
      <c r="K309" s="225"/>
      <c r="L309" s="230"/>
      <c r="M309" s="27"/>
      <c r="N309" s="231"/>
      <c r="O309" s="231"/>
      <c r="P309" s="120">
        <v>230</v>
      </c>
      <c r="Q309" s="27"/>
      <c r="R309" s="225"/>
      <c r="S309" s="116" t="s">
        <v>570</v>
      </c>
      <c r="T309" s="117" t="s">
        <v>571</v>
      </c>
      <c r="U309" s="227"/>
      <c r="V309" s="228"/>
      <c r="X309" s="103" t="s">
        <v>992</v>
      </c>
      <c r="Y309" s="103">
        <f t="shared" si="9"/>
        <v>45</v>
      </c>
      <c r="Z309" s="217"/>
      <c r="AA309" s="263"/>
      <c r="AB309" s="244">
        <f t="shared" si="10"/>
        <v>0</v>
      </c>
    </row>
    <row r="310" spans="1:28" ht="30">
      <c r="A310" s="27"/>
      <c r="B310" s="27"/>
      <c r="C310" s="230"/>
      <c r="D310" s="231"/>
      <c r="E310" s="231"/>
      <c r="F310" s="231"/>
      <c r="G310" s="231"/>
      <c r="H310" s="231"/>
      <c r="I310" s="231"/>
      <c r="J310" s="231"/>
      <c r="K310" s="225"/>
      <c r="L310" s="230"/>
      <c r="M310" s="27"/>
      <c r="N310" s="231"/>
      <c r="O310" s="231"/>
      <c r="P310" s="97" t="s">
        <v>428</v>
      </c>
      <c r="Q310" s="27"/>
      <c r="R310" s="225"/>
      <c r="S310" s="93" t="s">
        <v>572</v>
      </c>
      <c r="T310" s="94" t="s">
        <v>573</v>
      </c>
      <c r="X310" s="80" t="s">
        <v>993</v>
      </c>
      <c r="Y310" s="80">
        <f t="shared" si="9"/>
        <v>45</v>
      </c>
      <c r="Z310" s="218"/>
      <c r="AA310" s="264"/>
      <c r="AB310" s="245">
        <f t="shared" si="10"/>
        <v>0</v>
      </c>
    </row>
    <row r="311" spans="1:28" ht="30">
      <c r="A311" s="27"/>
      <c r="B311" s="27"/>
      <c r="C311" s="230"/>
      <c r="D311" s="231"/>
      <c r="E311" s="231"/>
      <c r="F311" s="231"/>
      <c r="G311" s="231"/>
      <c r="H311" s="231"/>
      <c r="I311" s="231"/>
      <c r="J311" s="231"/>
      <c r="K311" s="225"/>
      <c r="L311" s="230"/>
      <c r="M311" s="27"/>
      <c r="N311" s="231"/>
      <c r="O311" s="231"/>
      <c r="P311" s="120">
        <v>230</v>
      </c>
      <c r="Q311" s="27"/>
      <c r="R311" s="225"/>
      <c r="S311" s="116" t="s">
        <v>572</v>
      </c>
      <c r="T311" s="122" t="s">
        <v>573</v>
      </c>
      <c r="X311" s="103" t="s">
        <v>994</v>
      </c>
      <c r="Y311" s="103">
        <f t="shared" si="9"/>
        <v>45</v>
      </c>
      <c r="Z311" s="217"/>
      <c r="AA311" s="263"/>
      <c r="AB311" s="244">
        <f t="shared" si="10"/>
        <v>0</v>
      </c>
    </row>
    <row r="312" spans="1:28" ht="30">
      <c r="A312" s="27"/>
      <c r="B312" s="27"/>
      <c r="C312" s="230"/>
      <c r="D312" s="231"/>
      <c r="E312" s="231"/>
      <c r="F312" s="231"/>
      <c r="G312" s="231"/>
      <c r="H312" s="231"/>
      <c r="I312" s="231"/>
      <c r="J312" s="231"/>
      <c r="K312" s="225"/>
      <c r="L312" s="230"/>
      <c r="M312" s="27"/>
      <c r="N312" s="231"/>
      <c r="O312" s="231"/>
      <c r="P312" s="97" t="s">
        <v>428</v>
      </c>
      <c r="Q312" s="27"/>
      <c r="R312" s="225"/>
      <c r="S312" s="93" t="s">
        <v>574</v>
      </c>
      <c r="T312" s="94" t="s">
        <v>575</v>
      </c>
      <c r="U312" s="227"/>
      <c r="V312" s="228"/>
      <c r="X312" s="80" t="s">
        <v>995</v>
      </c>
      <c r="Y312" s="80">
        <f t="shared" si="9"/>
        <v>45</v>
      </c>
      <c r="Z312" s="218"/>
      <c r="AA312" s="264"/>
      <c r="AB312" s="245">
        <f t="shared" si="10"/>
        <v>0</v>
      </c>
    </row>
    <row r="313" spans="1:28" ht="30">
      <c r="A313" s="27"/>
      <c r="B313" s="27"/>
      <c r="C313" s="230"/>
      <c r="D313" s="231"/>
      <c r="E313" s="231"/>
      <c r="F313" s="231"/>
      <c r="G313" s="231"/>
      <c r="H313" s="231"/>
      <c r="I313" s="231"/>
      <c r="J313" s="231"/>
      <c r="K313" s="225"/>
      <c r="L313" s="230"/>
      <c r="M313" s="27"/>
      <c r="N313" s="231"/>
      <c r="O313" s="231"/>
      <c r="P313" s="120">
        <v>230</v>
      </c>
      <c r="Q313" s="27"/>
      <c r="R313" s="225"/>
      <c r="S313" s="116" t="s">
        <v>574</v>
      </c>
      <c r="T313" s="117" t="s">
        <v>575</v>
      </c>
      <c r="U313" s="227"/>
      <c r="V313" s="228"/>
      <c r="X313" s="103" t="s">
        <v>996</v>
      </c>
      <c r="Y313" s="103">
        <f t="shared" si="9"/>
        <v>45</v>
      </c>
      <c r="Z313" s="217"/>
      <c r="AA313" s="263"/>
      <c r="AB313" s="244">
        <f t="shared" si="10"/>
        <v>0</v>
      </c>
    </row>
    <row r="314" spans="1:28" ht="30">
      <c r="A314" s="27"/>
      <c r="B314" s="27"/>
      <c r="C314" s="230"/>
      <c r="D314" s="231"/>
      <c r="E314" s="231"/>
      <c r="F314" s="231"/>
      <c r="G314" s="231"/>
      <c r="H314" s="231"/>
      <c r="I314" s="231"/>
      <c r="J314" s="231"/>
      <c r="K314" s="225"/>
      <c r="L314" s="230"/>
      <c r="M314" s="27"/>
      <c r="N314" s="231"/>
      <c r="O314" s="231"/>
      <c r="P314" s="97" t="s">
        <v>428</v>
      </c>
      <c r="Q314" s="27"/>
      <c r="R314" s="225"/>
      <c r="S314" s="93" t="s">
        <v>576</v>
      </c>
      <c r="T314" s="94" t="s">
        <v>577</v>
      </c>
      <c r="U314" s="227"/>
      <c r="V314" s="228"/>
      <c r="X314" s="80" t="s">
        <v>997</v>
      </c>
      <c r="Y314" s="80">
        <f t="shared" si="9"/>
        <v>45</v>
      </c>
      <c r="Z314" s="218"/>
      <c r="AA314" s="264"/>
      <c r="AB314" s="245">
        <f t="shared" si="10"/>
        <v>0</v>
      </c>
    </row>
    <row r="315" spans="1:28" ht="30">
      <c r="A315" s="27"/>
      <c r="B315" s="27"/>
      <c r="C315" s="230"/>
      <c r="D315" s="231"/>
      <c r="E315" s="231"/>
      <c r="F315" s="231"/>
      <c r="G315" s="231"/>
      <c r="H315" s="231"/>
      <c r="I315" s="231"/>
      <c r="J315" s="231"/>
      <c r="K315" s="225"/>
      <c r="L315" s="230"/>
      <c r="M315" s="27"/>
      <c r="N315" s="231"/>
      <c r="O315" s="231"/>
      <c r="P315" s="120">
        <v>230</v>
      </c>
      <c r="Q315" s="27"/>
      <c r="R315" s="225"/>
      <c r="S315" s="116" t="s">
        <v>576</v>
      </c>
      <c r="T315" s="117" t="s">
        <v>577</v>
      </c>
      <c r="U315" s="227"/>
      <c r="V315" s="228"/>
      <c r="X315" s="103" t="s">
        <v>998</v>
      </c>
      <c r="Y315" s="103">
        <f t="shared" si="9"/>
        <v>45</v>
      </c>
      <c r="Z315" s="217"/>
      <c r="AA315" s="263"/>
      <c r="AB315" s="244">
        <f t="shared" si="10"/>
        <v>0</v>
      </c>
    </row>
    <row r="316" spans="1:28" ht="30">
      <c r="A316" s="27"/>
      <c r="B316" s="27"/>
      <c r="C316" s="230"/>
      <c r="D316" s="231"/>
      <c r="E316" s="231"/>
      <c r="F316" s="231"/>
      <c r="G316" s="231"/>
      <c r="H316" s="231"/>
      <c r="I316" s="231"/>
      <c r="J316" s="231"/>
      <c r="K316" s="225"/>
      <c r="L316" s="230"/>
      <c r="M316" s="27"/>
      <c r="N316" s="231"/>
      <c r="O316" s="231"/>
      <c r="P316" s="97" t="s">
        <v>428</v>
      </c>
      <c r="Q316" s="27"/>
      <c r="R316" s="225"/>
      <c r="S316" s="93" t="s">
        <v>578</v>
      </c>
      <c r="T316" s="94" t="s">
        <v>579</v>
      </c>
      <c r="U316" s="227"/>
      <c r="V316" s="228"/>
      <c r="X316" s="80" t="s">
        <v>999</v>
      </c>
      <c r="Y316" s="80">
        <f t="shared" si="9"/>
        <v>45</v>
      </c>
      <c r="Z316" s="218"/>
      <c r="AA316" s="264"/>
      <c r="AB316" s="245">
        <f t="shared" si="10"/>
        <v>0</v>
      </c>
    </row>
    <row r="317" spans="1:28" ht="30">
      <c r="A317" s="27"/>
      <c r="B317" s="27"/>
      <c r="C317" s="230"/>
      <c r="D317" s="231"/>
      <c r="E317" s="231"/>
      <c r="F317" s="231"/>
      <c r="G317" s="231"/>
      <c r="H317" s="231"/>
      <c r="I317" s="231"/>
      <c r="J317" s="231"/>
      <c r="K317" s="225"/>
      <c r="L317" s="230"/>
      <c r="M317" s="27"/>
      <c r="N317" s="231"/>
      <c r="O317" s="231"/>
      <c r="P317" s="120">
        <v>230</v>
      </c>
      <c r="Q317" s="27"/>
      <c r="R317" s="225"/>
      <c r="S317" s="116" t="s">
        <v>578</v>
      </c>
      <c r="T317" s="117" t="s">
        <v>579</v>
      </c>
      <c r="U317" s="227"/>
      <c r="V317" s="228"/>
      <c r="X317" s="103" t="s">
        <v>1000</v>
      </c>
      <c r="Y317" s="103">
        <f t="shared" si="9"/>
        <v>45</v>
      </c>
      <c r="Z317" s="217"/>
      <c r="AA317" s="263"/>
      <c r="AB317" s="244">
        <f t="shared" si="10"/>
        <v>0</v>
      </c>
    </row>
    <row r="318" spans="1:28" ht="30">
      <c r="A318" s="27"/>
      <c r="B318" s="27"/>
      <c r="C318" s="230"/>
      <c r="D318" s="231"/>
      <c r="E318" s="231"/>
      <c r="F318" s="231"/>
      <c r="G318" s="231"/>
      <c r="H318" s="231"/>
      <c r="I318" s="231"/>
      <c r="J318" s="231"/>
      <c r="K318" s="225"/>
      <c r="L318" s="230"/>
      <c r="M318" s="27"/>
      <c r="N318" s="231"/>
      <c r="O318" s="231"/>
      <c r="P318" s="97" t="s">
        <v>428</v>
      </c>
      <c r="Q318" s="27"/>
      <c r="R318" s="225"/>
      <c r="S318" s="93" t="s">
        <v>580</v>
      </c>
      <c r="T318" s="94" t="s">
        <v>581</v>
      </c>
      <c r="U318" s="227"/>
      <c r="V318" s="228"/>
      <c r="X318" s="80" t="s">
        <v>1001</v>
      </c>
      <c r="Y318" s="80">
        <f t="shared" si="9"/>
        <v>45</v>
      </c>
      <c r="Z318" s="218"/>
      <c r="AA318" s="264"/>
      <c r="AB318" s="245">
        <f t="shared" si="10"/>
        <v>0</v>
      </c>
    </row>
    <row r="319" spans="1:28" ht="30">
      <c r="A319" s="27"/>
      <c r="B319" s="27"/>
      <c r="C319" s="230"/>
      <c r="D319" s="231"/>
      <c r="E319" s="231"/>
      <c r="F319" s="231"/>
      <c r="G319" s="231"/>
      <c r="H319" s="231"/>
      <c r="I319" s="231"/>
      <c r="J319" s="231"/>
      <c r="K319" s="225"/>
      <c r="L319" s="230"/>
      <c r="M319" s="27"/>
      <c r="N319" s="231"/>
      <c r="O319" s="231"/>
      <c r="P319" s="120">
        <v>230</v>
      </c>
      <c r="Q319" s="27"/>
      <c r="R319" s="225"/>
      <c r="S319" s="116" t="s">
        <v>580</v>
      </c>
      <c r="T319" s="117" t="s">
        <v>581</v>
      </c>
      <c r="U319" s="227"/>
      <c r="V319" s="228"/>
      <c r="X319" s="103" t="s">
        <v>1002</v>
      </c>
      <c r="Y319" s="103">
        <f t="shared" si="9"/>
        <v>45</v>
      </c>
      <c r="Z319" s="217"/>
      <c r="AA319" s="263"/>
      <c r="AB319" s="244">
        <f t="shared" si="10"/>
        <v>0</v>
      </c>
    </row>
    <row r="320" spans="1:28" ht="30">
      <c r="A320" s="27"/>
      <c r="B320" s="27"/>
      <c r="C320" s="230"/>
      <c r="D320" s="231"/>
      <c r="E320" s="231"/>
      <c r="F320" s="231"/>
      <c r="G320" s="231"/>
      <c r="H320" s="231"/>
      <c r="I320" s="231"/>
      <c r="J320" s="231"/>
      <c r="K320" s="225"/>
      <c r="L320" s="230"/>
      <c r="M320" s="27"/>
      <c r="N320" s="231"/>
      <c r="O320" s="231"/>
      <c r="P320" s="97" t="s">
        <v>428</v>
      </c>
      <c r="Q320" s="27"/>
      <c r="R320" s="225"/>
      <c r="S320" s="93" t="s">
        <v>582</v>
      </c>
      <c r="T320" s="94" t="s">
        <v>583</v>
      </c>
      <c r="U320" s="227"/>
      <c r="V320" s="228"/>
      <c r="X320" s="80" t="s">
        <v>1003</v>
      </c>
      <c r="Y320" s="80">
        <f t="shared" si="9"/>
        <v>45</v>
      </c>
      <c r="Z320" s="218"/>
      <c r="AA320" s="264"/>
      <c r="AB320" s="245">
        <f t="shared" si="10"/>
        <v>0</v>
      </c>
    </row>
    <row r="321" spans="1:28" ht="30">
      <c r="A321" s="27"/>
      <c r="B321" s="27"/>
      <c r="C321" s="230"/>
      <c r="D321" s="231"/>
      <c r="E321" s="231"/>
      <c r="F321" s="231"/>
      <c r="G321" s="231"/>
      <c r="H321" s="231"/>
      <c r="I321" s="231"/>
      <c r="J321" s="231"/>
      <c r="K321" s="225"/>
      <c r="L321" s="230"/>
      <c r="M321" s="27"/>
      <c r="N321" s="231"/>
      <c r="O321" s="231"/>
      <c r="P321" s="120">
        <v>230</v>
      </c>
      <c r="Q321" s="27"/>
      <c r="R321" s="225"/>
      <c r="S321" s="116" t="s">
        <v>582</v>
      </c>
      <c r="T321" s="117" t="s">
        <v>583</v>
      </c>
      <c r="U321" s="227"/>
      <c r="V321" s="228"/>
      <c r="X321" s="103" t="s">
        <v>1004</v>
      </c>
      <c r="Y321" s="103">
        <f t="shared" si="9"/>
        <v>45</v>
      </c>
      <c r="Z321" s="217"/>
      <c r="AA321" s="263"/>
      <c r="AB321" s="244">
        <f t="shared" si="10"/>
        <v>0</v>
      </c>
    </row>
    <row r="322" spans="1:28" ht="45">
      <c r="A322" s="27"/>
      <c r="B322" s="27"/>
      <c r="C322" s="230"/>
      <c r="D322" s="231"/>
      <c r="E322" s="231"/>
      <c r="F322" s="231"/>
      <c r="G322" s="231"/>
      <c r="H322" s="231"/>
      <c r="I322" s="231"/>
      <c r="J322" s="231"/>
      <c r="K322" s="225"/>
      <c r="L322" s="230"/>
      <c r="M322" s="27"/>
      <c r="N322" s="231"/>
      <c r="O322" s="231"/>
      <c r="P322" s="97" t="s">
        <v>428</v>
      </c>
      <c r="Q322" s="27"/>
      <c r="R322" s="225"/>
      <c r="S322" s="93" t="s">
        <v>584</v>
      </c>
      <c r="T322" s="94" t="s">
        <v>585</v>
      </c>
      <c r="U322" s="227"/>
      <c r="V322" s="228"/>
      <c r="X322" s="80" t="s">
        <v>1005</v>
      </c>
      <c r="Y322" s="80">
        <f t="shared" si="9"/>
        <v>45</v>
      </c>
      <c r="Z322" s="218"/>
      <c r="AA322" s="264"/>
      <c r="AB322" s="245">
        <f t="shared" si="10"/>
        <v>0</v>
      </c>
    </row>
    <row r="323" spans="1:28" ht="45">
      <c r="A323" s="27"/>
      <c r="B323" s="27"/>
      <c r="C323" s="230"/>
      <c r="D323" s="231"/>
      <c r="E323" s="231"/>
      <c r="F323" s="231"/>
      <c r="G323" s="231"/>
      <c r="H323" s="231"/>
      <c r="I323" s="231"/>
      <c r="J323" s="231"/>
      <c r="K323" s="225"/>
      <c r="L323" s="230"/>
      <c r="M323" s="27"/>
      <c r="N323" s="231"/>
      <c r="O323" s="231"/>
      <c r="P323" s="120">
        <v>230</v>
      </c>
      <c r="Q323" s="27"/>
      <c r="R323" s="225"/>
      <c r="S323" s="116" t="s">
        <v>584</v>
      </c>
      <c r="T323" s="117" t="s">
        <v>585</v>
      </c>
      <c r="U323" s="227"/>
      <c r="V323" s="228"/>
      <c r="X323" s="103" t="s">
        <v>1006</v>
      </c>
      <c r="Y323" s="103">
        <f t="shared" si="9"/>
        <v>45</v>
      </c>
      <c r="Z323" s="217"/>
      <c r="AA323" s="263"/>
      <c r="AB323" s="244">
        <f t="shared" si="10"/>
        <v>0</v>
      </c>
    </row>
    <row r="324" spans="1:28" ht="18.75">
      <c r="A324" s="27"/>
      <c r="B324" s="27"/>
      <c r="C324" s="230"/>
      <c r="D324" s="231"/>
      <c r="E324" s="231"/>
      <c r="F324" s="231"/>
      <c r="G324" s="231"/>
      <c r="H324" s="231"/>
      <c r="I324" s="231"/>
      <c r="J324" s="231"/>
      <c r="K324" s="225"/>
      <c r="L324" s="230"/>
      <c r="M324" s="27"/>
      <c r="N324" s="231"/>
      <c r="O324" s="231"/>
      <c r="P324" s="97">
        <v>100</v>
      </c>
      <c r="Q324" s="27"/>
      <c r="R324" s="225"/>
      <c r="S324" s="93" t="s">
        <v>586</v>
      </c>
      <c r="T324" s="94" t="s">
        <v>587</v>
      </c>
      <c r="U324" s="227"/>
      <c r="V324" s="228"/>
      <c r="X324" s="80" t="s">
        <v>1007</v>
      </c>
      <c r="Y324" s="80">
        <f t="shared" si="9"/>
        <v>45</v>
      </c>
      <c r="Z324" s="218"/>
      <c r="AA324" s="264"/>
      <c r="AB324" s="245">
        <f t="shared" si="10"/>
        <v>0</v>
      </c>
    </row>
    <row r="325" spans="1:28">
      <c r="A325" s="27"/>
      <c r="B325" s="27"/>
      <c r="C325" s="230"/>
      <c r="D325" s="231"/>
      <c r="E325" s="231"/>
      <c r="F325" s="231"/>
      <c r="G325" s="231"/>
      <c r="H325" s="231"/>
      <c r="I325" s="231"/>
      <c r="J325" s="231"/>
      <c r="K325" s="225"/>
      <c r="L325" s="230"/>
      <c r="M325" s="27"/>
      <c r="N325" s="231"/>
      <c r="O325" s="231"/>
      <c r="P325" s="120">
        <v>230</v>
      </c>
      <c r="Q325" s="27"/>
      <c r="R325" s="225"/>
      <c r="S325" s="116" t="s">
        <v>586</v>
      </c>
      <c r="T325" s="117" t="s">
        <v>587</v>
      </c>
      <c r="X325" s="103" t="s">
        <v>1008</v>
      </c>
      <c r="Y325" s="103">
        <f t="shared" si="9"/>
        <v>45</v>
      </c>
      <c r="Z325" s="217"/>
      <c r="AA325" s="263"/>
      <c r="AB325" s="244">
        <f t="shared" si="10"/>
        <v>0</v>
      </c>
    </row>
    <row r="326" spans="1:28" ht="31.5">
      <c r="A326" s="27"/>
      <c r="B326" s="27"/>
      <c r="C326" s="230"/>
      <c r="D326" s="231"/>
      <c r="E326" s="231"/>
      <c r="F326" s="231"/>
      <c r="G326" s="231"/>
      <c r="H326" s="231"/>
      <c r="I326" s="231"/>
      <c r="J326" s="231"/>
      <c r="K326" s="225"/>
      <c r="L326" s="230"/>
      <c r="M326" s="27"/>
      <c r="N326" s="231"/>
      <c r="O326" s="231"/>
      <c r="P326" s="97">
        <v>100</v>
      </c>
      <c r="Q326" s="27"/>
      <c r="R326" s="225"/>
      <c r="S326" s="93" t="s">
        <v>588</v>
      </c>
      <c r="T326" s="94" t="s">
        <v>589</v>
      </c>
      <c r="X326" s="80" t="s">
        <v>1009</v>
      </c>
      <c r="Y326" s="80">
        <f t="shared" si="9"/>
        <v>45</v>
      </c>
      <c r="Z326" s="218"/>
      <c r="AA326" s="264"/>
      <c r="AB326" s="245">
        <f t="shared" si="10"/>
        <v>0</v>
      </c>
    </row>
    <row r="327" spans="1:28" ht="31.5">
      <c r="A327" s="27"/>
      <c r="B327" s="27"/>
      <c r="C327" s="230"/>
      <c r="D327" s="231"/>
      <c r="E327" s="231"/>
      <c r="F327" s="231"/>
      <c r="G327" s="231"/>
      <c r="H327" s="231"/>
      <c r="I327" s="231"/>
      <c r="J327" s="231"/>
      <c r="K327" s="225"/>
      <c r="L327" s="230"/>
      <c r="M327" s="27"/>
      <c r="N327" s="231"/>
      <c r="O327" s="231"/>
      <c r="P327" s="120">
        <v>230</v>
      </c>
      <c r="Q327" s="27"/>
      <c r="R327" s="225"/>
      <c r="S327" s="116" t="s">
        <v>588</v>
      </c>
      <c r="T327" s="117" t="s">
        <v>589</v>
      </c>
      <c r="X327" s="103" t="s">
        <v>1010</v>
      </c>
      <c r="Y327" s="103">
        <f t="shared" si="9"/>
        <v>45</v>
      </c>
      <c r="Z327" s="217"/>
      <c r="AA327" s="263"/>
      <c r="AB327" s="244">
        <f t="shared" si="10"/>
        <v>0</v>
      </c>
    </row>
    <row r="328" spans="1:28" ht="30">
      <c r="A328" s="27"/>
      <c r="B328" s="27"/>
      <c r="C328" s="230"/>
      <c r="D328" s="231"/>
      <c r="E328" s="231"/>
      <c r="F328" s="231"/>
      <c r="G328" s="231"/>
      <c r="H328" s="231"/>
      <c r="I328" s="231"/>
      <c r="J328" s="231"/>
      <c r="K328" s="225"/>
      <c r="L328" s="230"/>
      <c r="M328" s="27"/>
      <c r="N328" s="231"/>
      <c r="O328" s="231"/>
      <c r="P328" s="97">
        <v>100</v>
      </c>
      <c r="Q328" s="27"/>
      <c r="R328" s="225"/>
      <c r="S328" s="93" t="s">
        <v>590</v>
      </c>
      <c r="T328" s="94" t="s">
        <v>591</v>
      </c>
      <c r="X328" s="80" t="s">
        <v>1011</v>
      </c>
      <c r="Y328" s="80">
        <f t="shared" si="9"/>
        <v>45</v>
      </c>
      <c r="Z328" s="218"/>
      <c r="AA328" s="264"/>
      <c r="AB328" s="245">
        <f t="shared" si="10"/>
        <v>0</v>
      </c>
    </row>
    <row r="329" spans="1:28" ht="30">
      <c r="A329" s="27"/>
      <c r="B329" s="27"/>
      <c r="C329" s="230"/>
      <c r="D329" s="231"/>
      <c r="E329" s="231"/>
      <c r="F329" s="231"/>
      <c r="G329" s="231"/>
      <c r="H329" s="231"/>
      <c r="I329" s="231"/>
      <c r="J329" s="231"/>
      <c r="K329" s="225"/>
      <c r="L329" s="230"/>
      <c r="M329" s="27"/>
      <c r="N329" s="231"/>
      <c r="O329" s="231"/>
      <c r="P329" s="120">
        <v>230</v>
      </c>
      <c r="Q329" s="27"/>
      <c r="R329" s="225"/>
      <c r="S329" s="116" t="s">
        <v>590</v>
      </c>
      <c r="T329" s="117" t="s">
        <v>591</v>
      </c>
      <c r="X329" s="103" t="s">
        <v>1012</v>
      </c>
      <c r="Y329" s="103">
        <f t="shared" si="9"/>
        <v>45</v>
      </c>
      <c r="Z329" s="217"/>
      <c r="AA329" s="263"/>
      <c r="AB329" s="244">
        <f t="shared" si="10"/>
        <v>0</v>
      </c>
    </row>
    <row r="330" spans="1:28" ht="30">
      <c r="A330" s="27"/>
      <c r="B330" s="27"/>
      <c r="C330" s="230"/>
      <c r="D330" s="231"/>
      <c r="E330" s="231"/>
      <c r="F330" s="231"/>
      <c r="G330" s="231"/>
      <c r="H330" s="231"/>
      <c r="I330" s="231"/>
      <c r="J330" s="231"/>
      <c r="K330" s="225"/>
      <c r="L330" s="230"/>
      <c r="M330" s="27"/>
      <c r="N330" s="231"/>
      <c r="O330" s="231"/>
      <c r="P330" s="97">
        <v>100</v>
      </c>
      <c r="Q330" s="27"/>
      <c r="R330" s="225"/>
      <c r="S330" s="93" t="s">
        <v>592</v>
      </c>
      <c r="T330" s="94" t="s">
        <v>593</v>
      </c>
      <c r="X330" s="80" t="s">
        <v>1013</v>
      </c>
      <c r="Y330" s="80">
        <f t="shared" si="9"/>
        <v>45</v>
      </c>
      <c r="Z330" s="218"/>
      <c r="AA330" s="264"/>
      <c r="AB330" s="245">
        <f t="shared" si="10"/>
        <v>0</v>
      </c>
    </row>
    <row r="331" spans="1:28" ht="30">
      <c r="A331" s="27"/>
      <c r="B331" s="27"/>
      <c r="C331" s="230"/>
      <c r="D331" s="231"/>
      <c r="E331" s="231"/>
      <c r="F331" s="231"/>
      <c r="G331" s="231"/>
      <c r="H331" s="231"/>
      <c r="I331" s="231"/>
      <c r="J331" s="231"/>
      <c r="K331" s="225"/>
      <c r="L331" s="230"/>
      <c r="M331" s="27"/>
      <c r="N331" s="231"/>
      <c r="O331" s="231"/>
      <c r="P331" s="120">
        <v>230</v>
      </c>
      <c r="Q331" s="27"/>
      <c r="R331" s="225"/>
      <c r="S331" s="116" t="s">
        <v>592</v>
      </c>
      <c r="T331" s="117" t="s">
        <v>593</v>
      </c>
      <c r="X331" s="103" t="s">
        <v>1014</v>
      </c>
      <c r="Y331" s="103">
        <f t="shared" si="9"/>
        <v>45</v>
      </c>
      <c r="Z331" s="217"/>
      <c r="AA331" s="263"/>
      <c r="AB331" s="244">
        <f t="shared" si="10"/>
        <v>0</v>
      </c>
    </row>
    <row r="332" spans="1:28" ht="30">
      <c r="A332" s="27"/>
      <c r="B332" s="27"/>
      <c r="C332" s="230"/>
      <c r="D332" s="231"/>
      <c r="E332" s="231"/>
      <c r="F332" s="231"/>
      <c r="G332" s="231"/>
      <c r="H332" s="231"/>
      <c r="I332" s="231"/>
      <c r="J332" s="231"/>
      <c r="K332" s="225"/>
      <c r="L332" s="230"/>
      <c r="M332" s="27"/>
      <c r="N332" s="231"/>
      <c r="O332" s="231"/>
      <c r="P332" s="97">
        <v>100</v>
      </c>
      <c r="Q332" s="27"/>
      <c r="R332" s="225"/>
      <c r="S332" s="93" t="s">
        <v>594</v>
      </c>
      <c r="T332" s="94" t="s">
        <v>595</v>
      </c>
      <c r="X332" s="80" t="s">
        <v>1015</v>
      </c>
      <c r="Y332" s="80">
        <f t="shared" si="9"/>
        <v>45</v>
      </c>
      <c r="Z332" s="218"/>
      <c r="AA332" s="264"/>
      <c r="AB332" s="245">
        <f t="shared" si="10"/>
        <v>0</v>
      </c>
    </row>
    <row r="333" spans="1:28" ht="30">
      <c r="A333" s="27"/>
      <c r="B333" s="27"/>
      <c r="C333" s="230"/>
      <c r="D333" s="231"/>
      <c r="E333" s="231"/>
      <c r="F333" s="231"/>
      <c r="G333" s="27"/>
      <c r="H333" s="27"/>
      <c r="I333" s="230"/>
      <c r="J333" s="231"/>
      <c r="K333" s="231"/>
      <c r="L333" s="230"/>
      <c r="M333" s="27"/>
      <c r="N333" s="231"/>
      <c r="O333" s="231"/>
      <c r="P333" s="120">
        <v>230</v>
      </c>
      <c r="Q333" s="27"/>
      <c r="R333" s="225"/>
      <c r="S333" s="116" t="s">
        <v>594</v>
      </c>
      <c r="T333" s="117" t="s">
        <v>595</v>
      </c>
      <c r="X333" s="103" t="s">
        <v>1016</v>
      </c>
      <c r="Y333" s="103">
        <f t="shared" si="9"/>
        <v>45</v>
      </c>
      <c r="Z333" s="217"/>
      <c r="AA333" s="263"/>
      <c r="AB333" s="244">
        <f t="shared" si="10"/>
        <v>0</v>
      </c>
    </row>
    <row r="334" spans="1:28" ht="30">
      <c r="A334" s="27"/>
      <c r="B334" s="27"/>
      <c r="C334" s="230"/>
      <c r="D334" s="231"/>
      <c r="E334" s="231"/>
      <c r="F334" s="231"/>
      <c r="G334" s="231"/>
      <c r="H334" s="231"/>
      <c r="I334" s="231"/>
      <c r="J334" s="231"/>
      <c r="K334" s="225"/>
      <c r="L334" s="230"/>
      <c r="M334" s="27"/>
      <c r="N334" s="231"/>
      <c r="O334" s="231"/>
      <c r="P334" s="97">
        <v>100</v>
      </c>
      <c r="Q334" s="27"/>
      <c r="R334" s="225"/>
      <c r="S334" s="93" t="s">
        <v>596</v>
      </c>
      <c r="T334" s="94" t="s">
        <v>597</v>
      </c>
      <c r="X334" s="80" t="s">
        <v>1017</v>
      </c>
      <c r="Y334" s="80">
        <f t="shared" si="9"/>
        <v>45</v>
      </c>
      <c r="Z334" s="218"/>
      <c r="AA334" s="264"/>
      <c r="AB334" s="245">
        <f t="shared" si="10"/>
        <v>0</v>
      </c>
    </row>
    <row r="335" spans="1:28" ht="30">
      <c r="A335" s="27"/>
      <c r="B335" s="27"/>
      <c r="C335" s="230"/>
      <c r="D335" s="231"/>
      <c r="E335" s="231"/>
      <c r="F335" s="231"/>
      <c r="G335" s="27"/>
      <c r="H335" s="27"/>
      <c r="I335" s="230"/>
      <c r="J335" s="231"/>
      <c r="K335" s="231"/>
      <c r="L335" s="230"/>
      <c r="M335" s="27"/>
      <c r="N335" s="231"/>
      <c r="O335" s="231"/>
      <c r="P335" s="120">
        <v>230</v>
      </c>
      <c r="Q335" s="27"/>
      <c r="R335" s="225"/>
      <c r="S335" s="116" t="s">
        <v>596</v>
      </c>
      <c r="T335" s="117" t="s">
        <v>597</v>
      </c>
      <c r="X335" s="103" t="s">
        <v>1018</v>
      </c>
      <c r="Y335" s="103">
        <f t="shared" ref="Y335:Y398" si="11">LEN(X335)</f>
        <v>45</v>
      </c>
      <c r="Z335" s="217"/>
      <c r="AA335" s="263"/>
      <c r="AB335" s="244">
        <f t="shared" si="10"/>
        <v>0</v>
      </c>
    </row>
    <row r="336" spans="1:28" ht="30">
      <c r="A336" s="27"/>
      <c r="B336" s="27"/>
      <c r="C336" s="230"/>
      <c r="D336" s="231"/>
      <c r="E336" s="231"/>
      <c r="F336" s="231"/>
      <c r="G336" s="27"/>
      <c r="H336" s="27"/>
      <c r="I336" s="230"/>
      <c r="J336" s="231"/>
      <c r="K336" s="231"/>
      <c r="L336" s="230"/>
      <c r="M336" s="27"/>
      <c r="N336" s="231"/>
      <c r="O336" s="231"/>
      <c r="P336" s="97">
        <v>100</v>
      </c>
      <c r="Q336" s="27"/>
      <c r="R336" s="225"/>
      <c r="S336" s="93" t="s">
        <v>598</v>
      </c>
      <c r="T336" s="94" t="s">
        <v>599</v>
      </c>
      <c r="X336" s="80" t="s">
        <v>1019</v>
      </c>
      <c r="Y336" s="80">
        <f t="shared" si="11"/>
        <v>45</v>
      </c>
      <c r="Z336" s="218"/>
      <c r="AA336" s="264"/>
      <c r="AB336" s="245">
        <f t="shared" ref="AB336:AB399" si="12">+Z336+AA336</f>
        <v>0</v>
      </c>
    </row>
    <row r="337" spans="1:28" ht="30">
      <c r="A337" s="27"/>
      <c r="B337" s="27"/>
      <c r="C337" s="230"/>
      <c r="D337" s="231"/>
      <c r="E337" s="231"/>
      <c r="F337" s="231"/>
      <c r="G337" s="27"/>
      <c r="H337" s="27"/>
      <c r="I337" s="230"/>
      <c r="J337" s="231"/>
      <c r="K337" s="231"/>
      <c r="L337" s="230"/>
      <c r="M337" s="27"/>
      <c r="N337" s="231"/>
      <c r="O337" s="231"/>
      <c r="P337" s="120">
        <v>230</v>
      </c>
      <c r="Q337" s="27"/>
      <c r="R337" s="225"/>
      <c r="S337" s="116" t="s">
        <v>598</v>
      </c>
      <c r="T337" s="117" t="s">
        <v>599</v>
      </c>
      <c r="X337" s="103" t="s">
        <v>1020</v>
      </c>
      <c r="Y337" s="103">
        <f t="shared" si="11"/>
        <v>45</v>
      </c>
      <c r="Z337" s="217"/>
      <c r="AA337" s="263"/>
      <c r="AB337" s="244">
        <f t="shared" si="12"/>
        <v>0</v>
      </c>
    </row>
    <row r="338" spans="1:28" ht="30">
      <c r="A338" s="27"/>
      <c r="B338" s="27"/>
      <c r="C338" s="230"/>
      <c r="D338" s="231"/>
      <c r="E338" s="231"/>
      <c r="F338" s="231"/>
      <c r="G338" s="27"/>
      <c r="H338" s="27"/>
      <c r="I338" s="230"/>
      <c r="J338" s="231"/>
      <c r="K338" s="231"/>
      <c r="L338" s="230"/>
      <c r="M338" s="27"/>
      <c r="N338" s="231"/>
      <c r="O338" s="231"/>
      <c r="P338" s="97">
        <v>100</v>
      </c>
      <c r="Q338" s="27"/>
      <c r="R338" s="225"/>
      <c r="S338" s="93" t="s">
        <v>600</v>
      </c>
      <c r="T338" s="94" t="s">
        <v>601</v>
      </c>
      <c r="X338" s="80" t="s">
        <v>1021</v>
      </c>
      <c r="Y338" s="80">
        <f t="shared" si="11"/>
        <v>45</v>
      </c>
      <c r="Z338" s="218"/>
      <c r="AA338" s="264"/>
      <c r="AB338" s="245">
        <f t="shared" si="12"/>
        <v>0</v>
      </c>
    </row>
    <row r="339" spans="1:28" ht="30">
      <c r="A339" s="27"/>
      <c r="B339" s="27"/>
      <c r="C339" s="230"/>
      <c r="D339" s="231"/>
      <c r="E339" s="231"/>
      <c r="F339" s="231"/>
      <c r="G339" s="27"/>
      <c r="H339" s="27"/>
      <c r="I339" s="230"/>
      <c r="J339" s="231"/>
      <c r="K339" s="231"/>
      <c r="L339" s="230"/>
      <c r="M339" s="27"/>
      <c r="N339" s="231"/>
      <c r="O339" s="231"/>
      <c r="P339" s="120">
        <v>230</v>
      </c>
      <c r="Q339" s="27"/>
      <c r="R339" s="225"/>
      <c r="S339" s="116" t="s">
        <v>600</v>
      </c>
      <c r="T339" s="117" t="s">
        <v>601</v>
      </c>
      <c r="X339" s="103" t="s">
        <v>1022</v>
      </c>
      <c r="Y339" s="103">
        <f t="shared" si="11"/>
        <v>45</v>
      </c>
      <c r="Z339" s="217"/>
      <c r="AA339" s="263"/>
      <c r="AB339" s="244">
        <f t="shared" si="12"/>
        <v>0</v>
      </c>
    </row>
    <row r="340" spans="1:28" ht="30">
      <c r="A340" s="27"/>
      <c r="B340" s="27"/>
      <c r="C340" s="230"/>
      <c r="D340" s="231"/>
      <c r="E340" s="231"/>
      <c r="F340" s="231"/>
      <c r="G340" s="27"/>
      <c r="H340" s="27"/>
      <c r="I340" s="230"/>
      <c r="J340" s="231"/>
      <c r="K340" s="231"/>
      <c r="L340" s="230"/>
      <c r="M340" s="27"/>
      <c r="N340" s="231"/>
      <c r="O340" s="231"/>
      <c r="P340" s="97">
        <v>100</v>
      </c>
      <c r="Q340" s="27"/>
      <c r="R340" s="225"/>
      <c r="S340" s="93" t="s">
        <v>602</v>
      </c>
      <c r="T340" s="94" t="s">
        <v>603</v>
      </c>
      <c r="X340" s="80" t="s">
        <v>1023</v>
      </c>
      <c r="Y340" s="80">
        <f t="shared" si="11"/>
        <v>45</v>
      </c>
      <c r="Z340" s="218"/>
      <c r="AA340" s="264"/>
      <c r="AB340" s="245">
        <f t="shared" si="12"/>
        <v>0</v>
      </c>
    </row>
    <row r="341" spans="1:28" ht="30">
      <c r="A341" s="27"/>
      <c r="B341" s="27"/>
      <c r="C341" s="230"/>
      <c r="D341" s="231"/>
      <c r="E341" s="231"/>
      <c r="F341" s="231"/>
      <c r="G341" s="27"/>
      <c r="H341" s="27"/>
      <c r="I341" s="230"/>
      <c r="J341" s="231"/>
      <c r="K341" s="231"/>
      <c r="L341" s="230"/>
      <c r="M341" s="27"/>
      <c r="N341" s="231"/>
      <c r="O341" s="231"/>
      <c r="P341" s="120">
        <v>230</v>
      </c>
      <c r="Q341" s="27"/>
      <c r="R341" s="225"/>
      <c r="S341" s="116" t="s">
        <v>602</v>
      </c>
      <c r="T341" s="117" t="s">
        <v>603</v>
      </c>
      <c r="X341" s="103" t="s">
        <v>1024</v>
      </c>
      <c r="Y341" s="103">
        <f t="shared" si="11"/>
        <v>45</v>
      </c>
      <c r="Z341" s="217"/>
      <c r="AA341" s="263"/>
      <c r="AB341" s="244">
        <f t="shared" si="12"/>
        <v>0</v>
      </c>
    </row>
    <row r="342" spans="1:28" ht="30">
      <c r="A342" s="27"/>
      <c r="B342" s="27"/>
      <c r="C342" s="230"/>
      <c r="D342" s="231"/>
      <c r="E342" s="231"/>
      <c r="F342" s="231"/>
      <c r="G342" s="27"/>
      <c r="H342" s="27"/>
      <c r="I342" s="230"/>
      <c r="J342" s="231"/>
      <c r="K342" s="231"/>
      <c r="L342" s="230"/>
      <c r="M342" s="27"/>
      <c r="N342" s="231"/>
      <c r="O342" s="231"/>
      <c r="P342" s="120">
        <v>230</v>
      </c>
      <c r="Q342" s="27"/>
      <c r="R342" s="225"/>
      <c r="S342" s="116" t="s">
        <v>604</v>
      </c>
      <c r="T342" s="124" t="s">
        <v>605</v>
      </c>
      <c r="X342" s="103" t="s">
        <v>1025</v>
      </c>
      <c r="Y342" s="103">
        <f t="shared" si="11"/>
        <v>45</v>
      </c>
      <c r="Z342" s="217"/>
      <c r="AA342" s="263"/>
      <c r="AB342" s="244">
        <f t="shared" si="12"/>
        <v>0</v>
      </c>
    </row>
    <row r="343" spans="1:28" ht="47.45" customHeight="1">
      <c r="A343" s="27"/>
      <c r="B343" s="27"/>
      <c r="C343" s="230"/>
      <c r="D343" s="231"/>
      <c r="E343" s="231"/>
      <c r="F343" s="231"/>
      <c r="G343" s="27"/>
      <c r="H343" s="27"/>
      <c r="I343" s="230"/>
      <c r="J343" s="231"/>
      <c r="K343" s="231"/>
      <c r="L343" s="230"/>
      <c r="M343" s="27"/>
      <c r="N343" s="231"/>
      <c r="O343" s="231"/>
      <c r="P343" s="97">
        <v>100</v>
      </c>
      <c r="Q343" s="27"/>
      <c r="R343" s="225"/>
      <c r="S343" s="93" t="s">
        <v>604</v>
      </c>
      <c r="T343" s="100" t="s">
        <v>605</v>
      </c>
      <c r="X343" s="80" t="s">
        <v>1026</v>
      </c>
      <c r="Y343" s="80">
        <f t="shared" si="11"/>
        <v>45</v>
      </c>
      <c r="Z343" s="218"/>
      <c r="AA343" s="264"/>
      <c r="AB343" s="245">
        <f t="shared" si="12"/>
        <v>0</v>
      </c>
    </row>
    <row r="344" spans="1:28" ht="30">
      <c r="P344" s="203">
        <v>230</v>
      </c>
      <c r="S344" s="205" t="s">
        <v>190</v>
      </c>
      <c r="T344" s="206" t="s">
        <v>191</v>
      </c>
      <c r="X344" s="207" t="s">
        <v>192</v>
      </c>
      <c r="Y344" s="207">
        <f t="shared" si="11"/>
        <v>45</v>
      </c>
      <c r="Z344" s="219"/>
      <c r="AA344" s="267"/>
      <c r="AB344" s="246">
        <f t="shared" si="12"/>
        <v>0</v>
      </c>
    </row>
    <row r="345" spans="1:28" ht="30">
      <c r="P345" s="189">
        <v>100</v>
      </c>
      <c r="S345" s="190" t="s">
        <v>190</v>
      </c>
      <c r="T345" s="191" t="s">
        <v>191</v>
      </c>
      <c r="X345" s="192" t="s">
        <v>1027</v>
      </c>
      <c r="Y345" s="192">
        <f t="shared" si="11"/>
        <v>45</v>
      </c>
      <c r="Z345" s="220"/>
      <c r="AA345" s="268"/>
      <c r="AB345" s="247">
        <f t="shared" si="12"/>
        <v>0</v>
      </c>
    </row>
    <row r="346" spans="1:28" ht="60">
      <c r="P346" s="203">
        <v>230</v>
      </c>
      <c r="S346" s="205" t="s">
        <v>193</v>
      </c>
      <c r="T346" s="206" t="s">
        <v>194</v>
      </c>
      <c r="X346" s="207" t="s">
        <v>195</v>
      </c>
      <c r="Y346" s="207">
        <f t="shared" si="11"/>
        <v>45</v>
      </c>
      <c r="Z346" s="219"/>
      <c r="AA346" s="267"/>
      <c r="AB346" s="246">
        <f t="shared" si="12"/>
        <v>0</v>
      </c>
    </row>
    <row r="347" spans="1:28" ht="60">
      <c r="P347" s="189">
        <v>100</v>
      </c>
      <c r="S347" s="190" t="s">
        <v>193</v>
      </c>
      <c r="T347" s="191" t="s">
        <v>194</v>
      </c>
      <c r="X347" s="192" t="s">
        <v>1028</v>
      </c>
      <c r="Y347" s="192">
        <f t="shared" si="11"/>
        <v>45</v>
      </c>
      <c r="Z347" s="220"/>
      <c r="AA347" s="268"/>
      <c r="AB347" s="247">
        <f t="shared" si="12"/>
        <v>0</v>
      </c>
    </row>
    <row r="348" spans="1:28" ht="60">
      <c r="P348" s="203">
        <v>230</v>
      </c>
      <c r="S348" s="208" t="s">
        <v>196</v>
      </c>
      <c r="T348" s="206" t="s">
        <v>197</v>
      </c>
      <c r="X348" s="207" t="s">
        <v>198</v>
      </c>
      <c r="Y348" s="207">
        <f t="shared" si="11"/>
        <v>45</v>
      </c>
      <c r="Z348" s="219"/>
      <c r="AA348" s="267"/>
      <c r="AB348" s="246">
        <f t="shared" si="12"/>
        <v>0</v>
      </c>
    </row>
    <row r="349" spans="1:28" ht="60">
      <c r="P349" s="189">
        <v>100</v>
      </c>
      <c r="S349" s="193" t="s">
        <v>196</v>
      </c>
      <c r="T349" s="191" t="s">
        <v>197</v>
      </c>
      <c r="X349" s="192" t="s">
        <v>1029</v>
      </c>
      <c r="Y349" s="192">
        <f t="shared" si="11"/>
        <v>45</v>
      </c>
      <c r="Z349" s="220"/>
      <c r="AA349" s="268"/>
      <c r="AB349" s="247">
        <f t="shared" si="12"/>
        <v>0</v>
      </c>
    </row>
    <row r="350" spans="1:28" ht="30">
      <c r="P350" s="203">
        <v>230</v>
      </c>
      <c r="S350" s="205" t="s">
        <v>199</v>
      </c>
      <c r="T350" s="206" t="s">
        <v>200</v>
      </c>
      <c r="X350" s="207" t="s">
        <v>201</v>
      </c>
      <c r="Y350" s="207">
        <f t="shared" si="11"/>
        <v>45</v>
      </c>
      <c r="Z350" s="219"/>
      <c r="AA350" s="267"/>
      <c r="AB350" s="246">
        <f t="shared" si="12"/>
        <v>0</v>
      </c>
    </row>
    <row r="351" spans="1:28" ht="30">
      <c r="P351" s="187">
        <v>100</v>
      </c>
      <c r="S351" s="190" t="s">
        <v>199</v>
      </c>
      <c r="T351" s="191" t="s">
        <v>200</v>
      </c>
      <c r="X351" s="192" t="s">
        <v>1030</v>
      </c>
      <c r="Y351" s="192">
        <f t="shared" si="11"/>
        <v>45</v>
      </c>
      <c r="Z351" s="220"/>
      <c r="AA351" s="268"/>
      <c r="AB351" s="247">
        <f t="shared" si="12"/>
        <v>0</v>
      </c>
    </row>
    <row r="352" spans="1:28" ht="30">
      <c r="P352" s="203">
        <v>230</v>
      </c>
      <c r="S352" s="205" t="s">
        <v>202</v>
      </c>
      <c r="T352" s="206" t="s">
        <v>203</v>
      </c>
      <c r="X352" s="207" t="s">
        <v>204</v>
      </c>
      <c r="Y352" s="207">
        <f t="shared" si="11"/>
        <v>45</v>
      </c>
      <c r="Z352" s="219"/>
      <c r="AA352" s="267"/>
      <c r="AB352" s="246">
        <f t="shared" si="12"/>
        <v>0</v>
      </c>
    </row>
    <row r="353" spans="16:28" ht="30">
      <c r="P353" s="187">
        <v>100</v>
      </c>
      <c r="S353" s="190" t="s">
        <v>202</v>
      </c>
      <c r="T353" s="191" t="s">
        <v>203</v>
      </c>
      <c r="X353" s="192" t="s">
        <v>1031</v>
      </c>
      <c r="Y353" s="192">
        <f t="shared" si="11"/>
        <v>45</v>
      </c>
      <c r="Z353" s="220"/>
      <c r="AA353" s="268"/>
      <c r="AB353" s="247">
        <f t="shared" si="12"/>
        <v>0</v>
      </c>
    </row>
    <row r="354" spans="16:28" ht="30">
      <c r="P354" s="203">
        <v>230</v>
      </c>
      <c r="S354" s="208" t="s">
        <v>205</v>
      </c>
      <c r="T354" s="206" t="s">
        <v>614</v>
      </c>
      <c r="X354" s="207" t="s">
        <v>207</v>
      </c>
      <c r="Y354" s="207">
        <f t="shared" si="11"/>
        <v>45</v>
      </c>
      <c r="Z354" s="219"/>
      <c r="AA354" s="267"/>
      <c r="AB354" s="246">
        <f t="shared" si="12"/>
        <v>0</v>
      </c>
    </row>
    <row r="355" spans="16:28" ht="30">
      <c r="P355" s="187">
        <v>100</v>
      </c>
      <c r="S355" s="193" t="s">
        <v>205</v>
      </c>
      <c r="T355" s="191" t="s">
        <v>614</v>
      </c>
      <c r="X355" s="192" t="s">
        <v>1032</v>
      </c>
      <c r="Y355" s="192">
        <f t="shared" si="11"/>
        <v>45</v>
      </c>
      <c r="Z355" s="220"/>
      <c r="AA355" s="268"/>
      <c r="AB355" s="247">
        <f t="shared" si="12"/>
        <v>0</v>
      </c>
    </row>
    <row r="356" spans="16:28" ht="30">
      <c r="P356" s="203">
        <v>230</v>
      </c>
      <c r="S356" s="208" t="s">
        <v>615</v>
      </c>
      <c r="T356" s="206" t="s">
        <v>616</v>
      </c>
      <c r="X356" s="207" t="s">
        <v>1033</v>
      </c>
      <c r="Y356" s="207">
        <f t="shared" si="11"/>
        <v>45</v>
      </c>
      <c r="Z356" s="219"/>
      <c r="AA356" s="267"/>
      <c r="AB356" s="246">
        <f t="shared" si="12"/>
        <v>0</v>
      </c>
    </row>
    <row r="357" spans="16:28" ht="30">
      <c r="P357" s="187">
        <v>100</v>
      </c>
      <c r="S357" s="193" t="s">
        <v>615</v>
      </c>
      <c r="T357" s="191" t="s">
        <v>616</v>
      </c>
      <c r="X357" s="192" t="s">
        <v>1034</v>
      </c>
      <c r="Y357" s="192">
        <f t="shared" si="11"/>
        <v>45</v>
      </c>
      <c r="Z357" s="220"/>
      <c r="AA357" s="268"/>
      <c r="AB357" s="247">
        <f t="shared" si="12"/>
        <v>0</v>
      </c>
    </row>
    <row r="358" spans="16:28" ht="30">
      <c r="P358" s="203">
        <v>230</v>
      </c>
      <c r="S358" s="208" t="s">
        <v>208</v>
      </c>
      <c r="T358" s="206" t="s">
        <v>209</v>
      </c>
      <c r="X358" s="207" t="s">
        <v>210</v>
      </c>
      <c r="Y358" s="207">
        <f t="shared" si="11"/>
        <v>45</v>
      </c>
      <c r="Z358" s="219"/>
      <c r="AA358" s="267"/>
      <c r="AB358" s="246">
        <f t="shared" si="12"/>
        <v>0</v>
      </c>
    </row>
    <row r="359" spans="16:28" ht="30">
      <c r="P359" s="187">
        <v>100</v>
      </c>
      <c r="S359" s="193" t="s">
        <v>208</v>
      </c>
      <c r="T359" s="191" t="s">
        <v>209</v>
      </c>
      <c r="X359" s="192" t="s">
        <v>1035</v>
      </c>
      <c r="Y359" s="192">
        <f t="shared" si="11"/>
        <v>45</v>
      </c>
      <c r="Z359" s="220"/>
      <c r="AA359" s="268"/>
      <c r="AB359" s="247">
        <f t="shared" si="12"/>
        <v>0</v>
      </c>
    </row>
    <row r="360" spans="16:28" ht="30">
      <c r="P360" s="203">
        <v>230</v>
      </c>
      <c r="S360" s="208" t="s">
        <v>617</v>
      </c>
      <c r="T360" s="206" t="s">
        <v>618</v>
      </c>
      <c r="X360" s="207" t="s">
        <v>1036</v>
      </c>
      <c r="Y360" s="207">
        <f t="shared" si="11"/>
        <v>45</v>
      </c>
      <c r="Z360" s="219"/>
      <c r="AA360" s="267"/>
      <c r="AB360" s="246">
        <f t="shared" si="12"/>
        <v>0</v>
      </c>
    </row>
    <row r="361" spans="16:28" ht="30">
      <c r="P361" s="187">
        <v>100</v>
      </c>
      <c r="S361" s="193" t="s">
        <v>617</v>
      </c>
      <c r="T361" s="191" t="s">
        <v>618</v>
      </c>
      <c r="X361" s="192" t="s">
        <v>1037</v>
      </c>
      <c r="Y361" s="192">
        <f t="shared" si="11"/>
        <v>45</v>
      </c>
      <c r="Z361" s="220"/>
      <c r="AA361" s="268"/>
      <c r="AB361" s="247">
        <f t="shared" si="12"/>
        <v>0</v>
      </c>
    </row>
    <row r="362" spans="16:28" ht="30">
      <c r="P362" s="203">
        <v>230</v>
      </c>
      <c r="S362" s="208" t="s">
        <v>211</v>
      </c>
      <c r="T362" s="206" t="s">
        <v>212</v>
      </c>
      <c r="X362" s="207" t="s">
        <v>213</v>
      </c>
      <c r="Y362" s="207">
        <f t="shared" si="11"/>
        <v>45</v>
      </c>
      <c r="Z362" s="219"/>
      <c r="AA362" s="267"/>
      <c r="AB362" s="246">
        <f t="shared" si="12"/>
        <v>0</v>
      </c>
    </row>
    <row r="363" spans="16:28" ht="30">
      <c r="P363" s="187">
        <v>100</v>
      </c>
      <c r="S363" s="193" t="s">
        <v>211</v>
      </c>
      <c r="T363" s="191" t="s">
        <v>212</v>
      </c>
      <c r="X363" s="192" t="s">
        <v>1038</v>
      </c>
      <c r="Y363" s="192">
        <f t="shared" si="11"/>
        <v>45</v>
      </c>
      <c r="Z363" s="220"/>
      <c r="AA363" s="268"/>
      <c r="AB363" s="247">
        <f t="shared" si="12"/>
        <v>0</v>
      </c>
    </row>
    <row r="364" spans="16:28" ht="45">
      <c r="P364" s="203">
        <v>230</v>
      </c>
      <c r="S364" s="208" t="s">
        <v>214</v>
      </c>
      <c r="T364" s="206" t="s">
        <v>215</v>
      </c>
      <c r="X364" s="207" t="s">
        <v>216</v>
      </c>
      <c r="Y364" s="207">
        <f t="shared" si="11"/>
        <v>45</v>
      </c>
      <c r="Z364" s="219"/>
      <c r="AA364" s="267"/>
      <c r="AB364" s="246">
        <f t="shared" si="12"/>
        <v>0</v>
      </c>
    </row>
    <row r="365" spans="16:28" ht="45">
      <c r="P365" s="187">
        <v>100</v>
      </c>
      <c r="S365" s="193" t="s">
        <v>214</v>
      </c>
      <c r="T365" s="191" t="s">
        <v>215</v>
      </c>
      <c r="X365" s="192" t="s">
        <v>1039</v>
      </c>
      <c r="Y365" s="192">
        <f t="shared" si="11"/>
        <v>45</v>
      </c>
      <c r="Z365" s="220"/>
      <c r="AA365" s="268"/>
      <c r="AB365" s="247">
        <f t="shared" si="12"/>
        <v>0</v>
      </c>
    </row>
    <row r="366" spans="16:28" ht="30">
      <c r="P366" s="203">
        <v>230</v>
      </c>
      <c r="S366" s="208" t="s">
        <v>217</v>
      </c>
      <c r="T366" s="206" t="s">
        <v>1176</v>
      </c>
      <c r="X366" s="207" t="s">
        <v>219</v>
      </c>
      <c r="Y366" s="207">
        <f t="shared" si="11"/>
        <v>45</v>
      </c>
      <c r="Z366" s="219"/>
      <c r="AA366" s="267"/>
      <c r="AB366" s="246">
        <f t="shared" si="12"/>
        <v>0</v>
      </c>
    </row>
    <row r="367" spans="16:28" ht="30">
      <c r="P367" s="187">
        <v>100</v>
      </c>
      <c r="S367" s="193" t="s">
        <v>217</v>
      </c>
      <c r="T367" s="191" t="s">
        <v>1176</v>
      </c>
      <c r="X367" s="192" t="s">
        <v>1040</v>
      </c>
      <c r="Y367" s="192">
        <f t="shared" si="11"/>
        <v>45</v>
      </c>
      <c r="Z367" s="220"/>
      <c r="AA367" s="268"/>
      <c r="AB367" s="247">
        <f t="shared" si="12"/>
        <v>0</v>
      </c>
    </row>
    <row r="368" spans="16:28" ht="45">
      <c r="P368" s="203">
        <v>230</v>
      </c>
      <c r="S368" s="208" t="s">
        <v>620</v>
      </c>
      <c r="T368" s="206" t="s">
        <v>621</v>
      </c>
      <c r="X368" s="207" t="s">
        <v>1041</v>
      </c>
      <c r="Y368" s="207">
        <f t="shared" si="11"/>
        <v>45</v>
      </c>
      <c r="Z368" s="219"/>
      <c r="AA368" s="267"/>
      <c r="AB368" s="246">
        <f t="shared" si="12"/>
        <v>0</v>
      </c>
    </row>
    <row r="369" spans="16:28" ht="45">
      <c r="P369" s="187">
        <v>100</v>
      </c>
      <c r="S369" s="193" t="s">
        <v>620</v>
      </c>
      <c r="T369" s="191" t="s">
        <v>621</v>
      </c>
      <c r="X369" s="192" t="s">
        <v>1042</v>
      </c>
      <c r="Y369" s="192">
        <f t="shared" si="11"/>
        <v>45</v>
      </c>
      <c r="Z369" s="220"/>
      <c r="AA369" s="268"/>
      <c r="AB369" s="247">
        <f t="shared" si="12"/>
        <v>0</v>
      </c>
    </row>
    <row r="370" spans="16:28" ht="45">
      <c r="P370" s="203">
        <v>230</v>
      </c>
      <c r="S370" s="208" t="s">
        <v>622</v>
      </c>
      <c r="T370" s="206" t="s">
        <v>623</v>
      </c>
      <c r="X370" s="207" t="s">
        <v>1043</v>
      </c>
      <c r="Y370" s="207">
        <f t="shared" si="11"/>
        <v>45</v>
      </c>
      <c r="Z370" s="219"/>
      <c r="AA370" s="267"/>
      <c r="AB370" s="246">
        <f t="shared" si="12"/>
        <v>0</v>
      </c>
    </row>
    <row r="371" spans="16:28" ht="45">
      <c r="P371" s="187">
        <v>100</v>
      </c>
      <c r="S371" s="193" t="s">
        <v>622</v>
      </c>
      <c r="T371" s="191" t="s">
        <v>623</v>
      </c>
      <c r="X371" s="192" t="s">
        <v>1044</v>
      </c>
      <c r="Y371" s="192">
        <f t="shared" si="11"/>
        <v>45</v>
      </c>
      <c r="Z371" s="220"/>
      <c r="AA371" s="268"/>
      <c r="AB371" s="247">
        <f t="shared" si="12"/>
        <v>0</v>
      </c>
    </row>
    <row r="372" spans="16:28" ht="45">
      <c r="P372" s="203">
        <v>230</v>
      </c>
      <c r="S372" s="208" t="s">
        <v>624</v>
      </c>
      <c r="T372" s="206" t="s">
        <v>625</v>
      </c>
      <c r="X372" s="207" t="s">
        <v>1045</v>
      </c>
      <c r="Y372" s="207">
        <f t="shared" si="11"/>
        <v>45</v>
      </c>
      <c r="Z372" s="219"/>
      <c r="AA372" s="267"/>
      <c r="AB372" s="246">
        <f t="shared" si="12"/>
        <v>0</v>
      </c>
    </row>
    <row r="373" spans="16:28" ht="45">
      <c r="P373" s="187">
        <v>100</v>
      </c>
      <c r="S373" s="193" t="s">
        <v>624</v>
      </c>
      <c r="T373" s="191" t="s">
        <v>625</v>
      </c>
      <c r="X373" s="192" t="s">
        <v>1046</v>
      </c>
      <c r="Y373" s="192">
        <f t="shared" si="11"/>
        <v>45</v>
      </c>
      <c r="Z373" s="220"/>
      <c r="AA373" s="268"/>
      <c r="AB373" s="247">
        <f t="shared" si="12"/>
        <v>0</v>
      </c>
    </row>
    <row r="374" spans="16:28" ht="30">
      <c r="P374" s="203">
        <v>230</v>
      </c>
      <c r="S374" s="208" t="s">
        <v>626</v>
      </c>
      <c r="T374" s="206" t="s">
        <v>627</v>
      </c>
      <c r="X374" s="207" t="s">
        <v>1047</v>
      </c>
      <c r="Y374" s="207">
        <f t="shared" si="11"/>
        <v>45</v>
      </c>
      <c r="Z374" s="219"/>
      <c r="AA374" s="267"/>
      <c r="AB374" s="246">
        <f t="shared" si="12"/>
        <v>0</v>
      </c>
    </row>
    <row r="375" spans="16:28" ht="30">
      <c r="P375" s="187">
        <v>100</v>
      </c>
      <c r="S375" s="193" t="s">
        <v>626</v>
      </c>
      <c r="T375" s="191" t="s">
        <v>627</v>
      </c>
      <c r="X375" s="192" t="s">
        <v>1048</v>
      </c>
      <c r="Y375" s="192">
        <f t="shared" si="11"/>
        <v>45</v>
      </c>
      <c r="Z375" s="220"/>
      <c r="AA375" s="268"/>
      <c r="AB375" s="247">
        <f t="shared" si="12"/>
        <v>0</v>
      </c>
    </row>
    <row r="376" spans="16:28" ht="30">
      <c r="P376" s="203">
        <v>230</v>
      </c>
      <c r="S376" s="208" t="s">
        <v>628</v>
      </c>
      <c r="T376" s="206" t="s">
        <v>629</v>
      </c>
      <c r="X376" s="207" t="s">
        <v>1049</v>
      </c>
      <c r="Y376" s="207">
        <f t="shared" si="11"/>
        <v>45</v>
      </c>
      <c r="Z376" s="219"/>
      <c r="AA376" s="267"/>
      <c r="AB376" s="246">
        <f t="shared" si="12"/>
        <v>0</v>
      </c>
    </row>
    <row r="377" spans="16:28" ht="30">
      <c r="P377" s="187">
        <v>100</v>
      </c>
      <c r="S377" s="193" t="s">
        <v>628</v>
      </c>
      <c r="T377" s="191" t="s">
        <v>629</v>
      </c>
      <c r="X377" s="192" t="s">
        <v>1050</v>
      </c>
      <c r="Y377" s="192">
        <f t="shared" si="11"/>
        <v>45</v>
      </c>
      <c r="Z377" s="220"/>
      <c r="AA377" s="268"/>
      <c r="AB377" s="247">
        <f t="shared" si="12"/>
        <v>0</v>
      </c>
    </row>
    <row r="378" spans="16:28" ht="15">
      <c r="P378" s="203">
        <v>230</v>
      </c>
      <c r="S378" s="208" t="s">
        <v>220</v>
      </c>
      <c r="T378" s="206" t="s">
        <v>1177</v>
      </c>
      <c r="X378" s="207" t="s">
        <v>222</v>
      </c>
      <c r="Y378" s="207">
        <f t="shared" si="11"/>
        <v>45</v>
      </c>
      <c r="Z378" s="219"/>
      <c r="AA378" s="267"/>
      <c r="AB378" s="246">
        <f t="shared" si="12"/>
        <v>0</v>
      </c>
    </row>
    <row r="379" spans="16:28" ht="15">
      <c r="P379" s="187">
        <v>100</v>
      </c>
      <c r="S379" s="193" t="s">
        <v>220</v>
      </c>
      <c r="T379" s="191" t="s">
        <v>1177</v>
      </c>
      <c r="X379" s="192" t="s">
        <v>1051</v>
      </c>
      <c r="Y379" s="192">
        <f t="shared" si="11"/>
        <v>45</v>
      </c>
      <c r="Z379" s="220"/>
      <c r="AA379" s="268"/>
      <c r="AB379" s="247">
        <f t="shared" si="12"/>
        <v>0</v>
      </c>
    </row>
    <row r="380" spans="16:28" ht="30">
      <c r="P380" s="203">
        <v>230</v>
      </c>
      <c r="S380" s="208" t="s">
        <v>630</v>
      </c>
      <c r="T380" s="206" t="s">
        <v>631</v>
      </c>
      <c r="X380" s="207" t="s">
        <v>1052</v>
      </c>
      <c r="Y380" s="207">
        <f t="shared" si="11"/>
        <v>45</v>
      </c>
      <c r="Z380" s="219"/>
      <c r="AA380" s="267"/>
      <c r="AB380" s="246">
        <f t="shared" si="12"/>
        <v>0</v>
      </c>
    </row>
    <row r="381" spans="16:28" ht="30">
      <c r="P381" s="187">
        <v>100</v>
      </c>
      <c r="S381" s="193" t="s">
        <v>630</v>
      </c>
      <c r="T381" s="191" t="s">
        <v>631</v>
      </c>
      <c r="X381" s="192" t="s">
        <v>1053</v>
      </c>
      <c r="Y381" s="192">
        <f t="shared" si="11"/>
        <v>45</v>
      </c>
      <c r="Z381" s="220"/>
      <c r="AA381" s="268"/>
      <c r="AB381" s="247">
        <f t="shared" si="12"/>
        <v>0</v>
      </c>
    </row>
    <row r="382" spans="16:28" ht="30">
      <c r="P382" s="203">
        <v>230</v>
      </c>
      <c r="S382" s="208" t="s">
        <v>632</v>
      </c>
      <c r="T382" s="206" t="s">
        <v>633</v>
      </c>
      <c r="X382" s="207" t="s">
        <v>1054</v>
      </c>
      <c r="Y382" s="207">
        <f t="shared" si="11"/>
        <v>45</v>
      </c>
      <c r="Z382" s="219"/>
      <c r="AA382" s="267"/>
      <c r="AB382" s="246">
        <f t="shared" si="12"/>
        <v>0</v>
      </c>
    </row>
    <row r="383" spans="16:28" ht="30">
      <c r="P383" s="187">
        <v>100</v>
      </c>
      <c r="S383" s="193" t="s">
        <v>632</v>
      </c>
      <c r="T383" s="191" t="s">
        <v>633</v>
      </c>
      <c r="X383" s="192" t="s">
        <v>1055</v>
      </c>
      <c r="Y383" s="192">
        <f t="shared" si="11"/>
        <v>45</v>
      </c>
      <c r="Z383" s="220"/>
      <c r="AA383" s="268"/>
      <c r="AB383" s="247">
        <f t="shared" si="12"/>
        <v>0</v>
      </c>
    </row>
    <row r="384" spans="16:28" ht="45">
      <c r="P384" s="203">
        <v>230</v>
      </c>
      <c r="S384" s="208" t="s">
        <v>634</v>
      </c>
      <c r="T384" s="206" t="s">
        <v>635</v>
      </c>
      <c r="X384" s="207" t="s">
        <v>1056</v>
      </c>
      <c r="Y384" s="207">
        <f t="shared" si="11"/>
        <v>45</v>
      </c>
      <c r="Z384" s="219"/>
      <c r="AA384" s="267"/>
      <c r="AB384" s="246">
        <f t="shared" si="12"/>
        <v>0</v>
      </c>
    </row>
    <row r="385" spans="16:28" ht="45">
      <c r="P385" s="187">
        <v>100</v>
      </c>
      <c r="S385" s="193" t="s">
        <v>634</v>
      </c>
      <c r="T385" s="191" t="s">
        <v>635</v>
      </c>
      <c r="X385" s="192" t="s">
        <v>1057</v>
      </c>
      <c r="Y385" s="192">
        <f t="shared" si="11"/>
        <v>45</v>
      </c>
      <c r="Z385" s="220"/>
      <c r="AA385" s="268"/>
      <c r="AB385" s="247">
        <f t="shared" si="12"/>
        <v>0</v>
      </c>
    </row>
    <row r="386" spans="16:28" ht="30">
      <c r="P386" s="203">
        <v>230</v>
      </c>
      <c r="S386" s="208" t="s">
        <v>636</v>
      </c>
      <c r="T386" s="206" t="s">
        <v>637</v>
      </c>
      <c r="X386" s="207" t="s">
        <v>1058</v>
      </c>
      <c r="Y386" s="207">
        <f t="shared" si="11"/>
        <v>45</v>
      </c>
      <c r="Z386" s="219"/>
      <c r="AA386" s="267"/>
      <c r="AB386" s="246">
        <f t="shared" si="12"/>
        <v>0</v>
      </c>
    </row>
    <row r="387" spans="16:28" ht="30">
      <c r="P387" s="187">
        <v>100</v>
      </c>
      <c r="S387" s="193" t="s">
        <v>636</v>
      </c>
      <c r="T387" s="191" t="s">
        <v>637</v>
      </c>
      <c r="X387" s="192" t="s">
        <v>1059</v>
      </c>
      <c r="Y387" s="192">
        <f t="shared" si="11"/>
        <v>45</v>
      </c>
      <c r="Z387" s="220"/>
      <c r="AA387" s="268"/>
      <c r="AB387" s="247">
        <f t="shared" si="12"/>
        <v>0</v>
      </c>
    </row>
    <row r="388" spans="16:28" ht="30">
      <c r="P388" s="203">
        <v>230</v>
      </c>
      <c r="S388" s="205" t="s">
        <v>638</v>
      </c>
      <c r="T388" s="206" t="s">
        <v>639</v>
      </c>
      <c r="X388" s="207" t="s">
        <v>1060</v>
      </c>
      <c r="Y388" s="207">
        <f t="shared" si="11"/>
        <v>45</v>
      </c>
      <c r="Z388" s="219"/>
      <c r="AA388" s="267"/>
      <c r="AB388" s="246">
        <f t="shared" si="12"/>
        <v>0</v>
      </c>
    </row>
    <row r="389" spans="16:28" ht="30">
      <c r="P389" s="187">
        <v>100</v>
      </c>
      <c r="S389" s="190" t="s">
        <v>638</v>
      </c>
      <c r="T389" s="191" t="s">
        <v>639</v>
      </c>
      <c r="X389" s="192" t="s">
        <v>1061</v>
      </c>
      <c r="Y389" s="192">
        <f t="shared" si="11"/>
        <v>45</v>
      </c>
      <c r="Z389" s="220"/>
      <c r="AA389" s="268"/>
      <c r="AB389" s="247">
        <f t="shared" si="12"/>
        <v>0</v>
      </c>
    </row>
    <row r="390" spans="16:28" ht="30">
      <c r="P390" s="203">
        <v>230</v>
      </c>
      <c r="S390" s="205" t="s">
        <v>223</v>
      </c>
      <c r="T390" s="206" t="s">
        <v>224</v>
      </c>
      <c r="X390" s="207" t="s">
        <v>225</v>
      </c>
      <c r="Y390" s="207">
        <f t="shared" si="11"/>
        <v>45</v>
      </c>
      <c r="Z390" s="219"/>
      <c r="AA390" s="267"/>
      <c r="AB390" s="246">
        <f t="shared" si="12"/>
        <v>0</v>
      </c>
    </row>
    <row r="391" spans="16:28" ht="30">
      <c r="P391" s="187">
        <v>100</v>
      </c>
      <c r="S391" s="190" t="s">
        <v>223</v>
      </c>
      <c r="T391" s="191" t="s">
        <v>640</v>
      </c>
      <c r="X391" s="192" t="s">
        <v>1062</v>
      </c>
      <c r="Y391" s="192">
        <f t="shared" si="11"/>
        <v>45</v>
      </c>
      <c r="Z391" s="220"/>
      <c r="AA391" s="268"/>
      <c r="AB391" s="247">
        <f t="shared" si="12"/>
        <v>0</v>
      </c>
    </row>
    <row r="392" spans="16:28" ht="30">
      <c r="P392" s="203">
        <v>230</v>
      </c>
      <c r="S392" s="205" t="s">
        <v>641</v>
      </c>
      <c r="T392" s="206" t="s">
        <v>642</v>
      </c>
      <c r="X392" s="207" t="s">
        <v>1063</v>
      </c>
      <c r="Y392" s="207">
        <f t="shared" si="11"/>
        <v>45</v>
      </c>
      <c r="Z392" s="219"/>
      <c r="AA392" s="267"/>
      <c r="AB392" s="246">
        <f t="shared" si="12"/>
        <v>0</v>
      </c>
    </row>
    <row r="393" spans="16:28" ht="30">
      <c r="P393" s="187">
        <v>100</v>
      </c>
      <c r="S393" s="190" t="s">
        <v>641</v>
      </c>
      <c r="T393" s="191" t="s">
        <v>642</v>
      </c>
      <c r="X393" s="192" t="s">
        <v>1064</v>
      </c>
      <c r="Y393" s="192">
        <f t="shared" si="11"/>
        <v>45</v>
      </c>
      <c r="Z393" s="220"/>
      <c r="AA393" s="268"/>
      <c r="AB393" s="247">
        <f t="shared" si="12"/>
        <v>0</v>
      </c>
    </row>
    <row r="394" spans="16:28" ht="30">
      <c r="P394" s="189" t="s">
        <v>428</v>
      </c>
      <c r="S394" s="190" t="s">
        <v>226</v>
      </c>
      <c r="T394" s="194" t="s">
        <v>227</v>
      </c>
      <c r="X394" s="192" t="s">
        <v>1065</v>
      </c>
      <c r="Y394" s="192">
        <f t="shared" si="11"/>
        <v>45</v>
      </c>
      <c r="Z394" s="220"/>
      <c r="AA394" s="268"/>
      <c r="AB394" s="247">
        <f t="shared" si="12"/>
        <v>0</v>
      </c>
    </row>
    <row r="395" spans="16:28" ht="30">
      <c r="P395" s="203">
        <v>230</v>
      </c>
      <c r="S395" s="205" t="s">
        <v>226</v>
      </c>
      <c r="T395" s="206" t="s">
        <v>227</v>
      </c>
      <c r="X395" s="207" t="s">
        <v>228</v>
      </c>
      <c r="Y395" s="207">
        <f t="shared" si="11"/>
        <v>45</v>
      </c>
      <c r="Z395" s="219"/>
      <c r="AA395" s="267"/>
      <c r="AB395" s="246">
        <f t="shared" si="12"/>
        <v>0</v>
      </c>
    </row>
    <row r="396" spans="16:28" ht="30">
      <c r="P396" s="187" t="s">
        <v>428</v>
      </c>
      <c r="S396" s="195" t="s">
        <v>643</v>
      </c>
      <c r="T396" s="191" t="s">
        <v>563</v>
      </c>
      <c r="X396" s="192" t="s">
        <v>1066</v>
      </c>
      <c r="Y396" s="192">
        <f t="shared" si="11"/>
        <v>45</v>
      </c>
      <c r="Z396" s="220"/>
      <c r="AA396" s="268"/>
      <c r="AB396" s="247">
        <f t="shared" si="12"/>
        <v>0</v>
      </c>
    </row>
    <row r="397" spans="16:28" ht="30">
      <c r="P397" s="203">
        <v>230</v>
      </c>
      <c r="S397" s="210" t="s">
        <v>643</v>
      </c>
      <c r="T397" s="206" t="s">
        <v>563</v>
      </c>
      <c r="X397" s="207" t="s">
        <v>1067</v>
      </c>
      <c r="Y397" s="207">
        <f t="shared" si="11"/>
        <v>45</v>
      </c>
      <c r="Z397" s="219"/>
      <c r="AA397" s="267"/>
      <c r="AB397" s="246">
        <f t="shared" si="12"/>
        <v>0</v>
      </c>
    </row>
    <row r="398" spans="16:28" ht="45">
      <c r="P398" s="187" t="s">
        <v>428</v>
      </c>
      <c r="S398" s="195" t="s">
        <v>644</v>
      </c>
      <c r="T398" s="191" t="s">
        <v>645</v>
      </c>
      <c r="X398" s="192" t="s">
        <v>1068</v>
      </c>
      <c r="Y398" s="192">
        <f t="shared" si="11"/>
        <v>45</v>
      </c>
      <c r="Z398" s="220"/>
      <c r="AA398" s="268"/>
      <c r="AB398" s="247">
        <f t="shared" si="12"/>
        <v>0</v>
      </c>
    </row>
    <row r="399" spans="16:28" ht="45">
      <c r="P399" s="203">
        <v>230</v>
      </c>
      <c r="S399" s="210" t="s">
        <v>644</v>
      </c>
      <c r="T399" s="206" t="s">
        <v>645</v>
      </c>
      <c r="X399" s="207" t="s">
        <v>1069</v>
      </c>
      <c r="Y399" s="207">
        <f t="shared" ref="Y399:Y462" si="13">LEN(X399)</f>
        <v>45</v>
      </c>
      <c r="Z399" s="219"/>
      <c r="AA399" s="267"/>
      <c r="AB399" s="246">
        <f t="shared" si="12"/>
        <v>0</v>
      </c>
    </row>
    <row r="400" spans="16:28" ht="30">
      <c r="P400" s="187" t="s">
        <v>428</v>
      </c>
      <c r="S400" s="196" t="s">
        <v>646</v>
      </c>
      <c r="T400" s="191" t="s">
        <v>647</v>
      </c>
      <c r="X400" s="192" t="s">
        <v>1070</v>
      </c>
      <c r="Y400" s="192">
        <f t="shared" si="13"/>
        <v>45</v>
      </c>
      <c r="Z400" s="220"/>
      <c r="AA400" s="268"/>
      <c r="AB400" s="247">
        <f t="shared" ref="AB400:AB463" si="14">+Z400+AA400</f>
        <v>0</v>
      </c>
    </row>
    <row r="401" spans="16:28" ht="30">
      <c r="P401" s="203">
        <v>230</v>
      </c>
      <c r="S401" s="211" t="s">
        <v>646</v>
      </c>
      <c r="T401" s="206" t="s">
        <v>647</v>
      </c>
      <c r="X401" s="207" t="s">
        <v>1071</v>
      </c>
      <c r="Y401" s="207">
        <f t="shared" si="13"/>
        <v>45</v>
      </c>
      <c r="Z401" s="219"/>
      <c r="AA401" s="267"/>
      <c r="AB401" s="246">
        <f t="shared" si="14"/>
        <v>0</v>
      </c>
    </row>
    <row r="402" spans="16:28" ht="30">
      <c r="P402" s="187" t="s">
        <v>428</v>
      </c>
      <c r="S402" s="196" t="s">
        <v>481</v>
      </c>
      <c r="T402" s="191" t="s">
        <v>482</v>
      </c>
      <c r="X402" s="192" t="s">
        <v>1072</v>
      </c>
      <c r="Y402" s="192">
        <f t="shared" si="13"/>
        <v>45</v>
      </c>
      <c r="Z402" s="220"/>
      <c r="AA402" s="268"/>
      <c r="AB402" s="247">
        <f t="shared" si="14"/>
        <v>0</v>
      </c>
    </row>
    <row r="403" spans="16:28" ht="30">
      <c r="P403" s="203">
        <v>230</v>
      </c>
      <c r="S403" s="211" t="s">
        <v>481</v>
      </c>
      <c r="T403" s="206" t="s">
        <v>482</v>
      </c>
      <c r="X403" s="207" t="s">
        <v>1073</v>
      </c>
      <c r="Y403" s="207">
        <f t="shared" si="13"/>
        <v>45</v>
      </c>
      <c r="Z403" s="219"/>
      <c r="AA403" s="267"/>
      <c r="AB403" s="246">
        <f t="shared" si="14"/>
        <v>0</v>
      </c>
    </row>
    <row r="404" spans="16:28" ht="30">
      <c r="P404" s="187" t="s">
        <v>428</v>
      </c>
      <c r="S404" s="196" t="s">
        <v>483</v>
      </c>
      <c r="T404" s="191" t="s">
        <v>484</v>
      </c>
      <c r="X404" s="192" t="s">
        <v>1074</v>
      </c>
      <c r="Y404" s="192">
        <f t="shared" si="13"/>
        <v>45</v>
      </c>
      <c r="Z404" s="220"/>
      <c r="AA404" s="268"/>
      <c r="AB404" s="247">
        <f t="shared" si="14"/>
        <v>0</v>
      </c>
    </row>
    <row r="405" spans="16:28" ht="30">
      <c r="P405" s="203">
        <v>230</v>
      </c>
      <c r="S405" s="211" t="s">
        <v>483</v>
      </c>
      <c r="T405" s="206" t="s">
        <v>484</v>
      </c>
      <c r="X405" s="207" t="s">
        <v>1075</v>
      </c>
      <c r="Y405" s="207">
        <f t="shared" si="13"/>
        <v>45</v>
      </c>
      <c r="Z405" s="219"/>
      <c r="AA405" s="267"/>
      <c r="AB405" s="246">
        <f t="shared" si="14"/>
        <v>0</v>
      </c>
    </row>
    <row r="406" spans="16:28" ht="30">
      <c r="P406" s="187" t="s">
        <v>428</v>
      </c>
      <c r="S406" s="196" t="s">
        <v>229</v>
      </c>
      <c r="T406" s="191" t="s">
        <v>230</v>
      </c>
      <c r="X406" s="192" t="s">
        <v>1076</v>
      </c>
      <c r="Y406" s="192">
        <f t="shared" si="13"/>
        <v>45</v>
      </c>
      <c r="Z406" s="220"/>
      <c r="AA406" s="268"/>
      <c r="AB406" s="247">
        <f t="shared" si="14"/>
        <v>0</v>
      </c>
    </row>
    <row r="407" spans="16:28" ht="30">
      <c r="P407" s="203">
        <v>230</v>
      </c>
      <c r="S407" s="211" t="s">
        <v>229</v>
      </c>
      <c r="T407" s="206" t="s">
        <v>230</v>
      </c>
      <c r="X407" s="207" t="s">
        <v>231</v>
      </c>
      <c r="Y407" s="207">
        <f t="shared" si="13"/>
        <v>45</v>
      </c>
      <c r="Z407" s="219"/>
      <c r="AA407" s="267"/>
      <c r="AB407" s="246">
        <f t="shared" si="14"/>
        <v>0</v>
      </c>
    </row>
    <row r="408" spans="16:28" ht="30">
      <c r="P408" s="187" t="s">
        <v>428</v>
      </c>
      <c r="S408" s="196" t="s">
        <v>530</v>
      </c>
      <c r="T408" s="191" t="s">
        <v>531</v>
      </c>
      <c r="X408" s="192" t="s">
        <v>1077</v>
      </c>
      <c r="Y408" s="192">
        <f t="shared" si="13"/>
        <v>45</v>
      </c>
      <c r="Z408" s="220"/>
      <c r="AA408" s="268"/>
      <c r="AB408" s="247">
        <f t="shared" si="14"/>
        <v>0</v>
      </c>
    </row>
    <row r="409" spans="16:28" ht="30">
      <c r="P409" s="203">
        <v>230</v>
      </c>
      <c r="S409" s="211" t="s">
        <v>530</v>
      </c>
      <c r="T409" s="206" t="s">
        <v>531</v>
      </c>
      <c r="X409" s="207" t="s">
        <v>1078</v>
      </c>
      <c r="Y409" s="207">
        <f t="shared" si="13"/>
        <v>45</v>
      </c>
      <c r="Z409" s="219"/>
      <c r="AA409" s="267"/>
      <c r="AB409" s="246">
        <f t="shared" si="14"/>
        <v>0</v>
      </c>
    </row>
    <row r="410" spans="16:28" ht="30">
      <c r="P410" s="187" t="s">
        <v>428</v>
      </c>
      <c r="S410" s="196" t="s">
        <v>536</v>
      </c>
      <c r="T410" s="191" t="s">
        <v>537</v>
      </c>
      <c r="X410" s="192" t="s">
        <v>1079</v>
      </c>
      <c r="Y410" s="192">
        <f t="shared" si="13"/>
        <v>45</v>
      </c>
      <c r="Z410" s="220"/>
      <c r="AA410" s="268"/>
      <c r="AB410" s="247">
        <f t="shared" si="14"/>
        <v>0</v>
      </c>
    </row>
    <row r="411" spans="16:28" ht="30">
      <c r="P411" s="203">
        <v>230</v>
      </c>
      <c r="S411" s="211" t="s">
        <v>536</v>
      </c>
      <c r="T411" s="206" t="s">
        <v>537</v>
      </c>
      <c r="X411" s="207" t="s">
        <v>1080</v>
      </c>
      <c r="Y411" s="207">
        <f t="shared" si="13"/>
        <v>45</v>
      </c>
      <c r="Z411" s="219"/>
      <c r="AA411" s="267"/>
      <c r="AB411" s="246">
        <f t="shared" si="14"/>
        <v>0</v>
      </c>
    </row>
    <row r="412" spans="16:28" ht="30">
      <c r="P412" s="209">
        <v>230</v>
      </c>
      <c r="S412" s="213" t="s">
        <v>648</v>
      </c>
      <c r="T412" s="206" t="s">
        <v>649</v>
      </c>
      <c r="X412" s="203" t="s">
        <v>1081</v>
      </c>
      <c r="Y412" s="203">
        <f t="shared" si="13"/>
        <v>45</v>
      </c>
      <c r="Z412" s="219"/>
      <c r="AA412" s="267"/>
      <c r="AB412" s="246">
        <f t="shared" si="14"/>
        <v>0</v>
      </c>
    </row>
    <row r="413" spans="16:28" ht="30">
      <c r="P413" s="189">
        <v>100</v>
      </c>
      <c r="S413" s="198" t="s">
        <v>648</v>
      </c>
      <c r="T413" s="191" t="s">
        <v>649</v>
      </c>
      <c r="X413" s="187" t="s">
        <v>1082</v>
      </c>
      <c r="Y413" s="187">
        <f t="shared" si="13"/>
        <v>45</v>
      </c>
      <c r="Z413" s="220"/>
      <c r="AA413" s="268"/>
      <c r="AB413" s="247">
        <f t="shared" si="14"/>
        <v>0</v>
      </c>
    </row>
    <row r="414" spans="16:28" ht="30">
      <c r="P414" s="209">
        <v>230</v>
      </c>
      <c r="S414" s="210" t="s">
        <v>650</v>
      </c>
      <c r="T414" s="206" t="s">
        <v>651</v>
      </c>
      <c r="X414" s="203" t="s">
        <v>1083</v>
      </c>
      <c r="Y414" s="203">
        <f t="shared" si="13"/>
        <v>45</v>
      </c>
      <c r="Z414" s="219"/>
      <c r="AA414" s="267"/>
      <c r="AB414" s="246">
        <f t="shared" si="14"/>
        <v>0</v>
      </c>
    </row>
    <row r="415" spans="16:28" ht="30">
      <c r="P415" s="189">
        <v>100</v>
      </c>
      <c r="S415" s="195" t="s">
        <v>650</v>
      </c>
      <c r="T415" s="191" t="s">
        <v>651</v>
      </c>
      <c r="X415" s="187" t="s">
        <v>1084</v>
      </c>
      <c r="Y415" s="187">
        <f t="shared" si="13"/>
        <v>45</v>
      </c>
      <c r="Z415" s="220"/>
      <c r="AA415" s="268"/>
      <c r="AB415" s="247">
        <f t="shared" si="14"/>
        <v>0</v>
      </c>
    </row>
    <row r="416" spans="16:28" ht="30">
      <c r="P416" s="209">
        <v>230</v>
      </c>
      <c r="S416" s="213" t="s">
        <v>232</v>
      </c>
      <c r="T416" s="206" t="s">
        <v>233</v>
      </c>
      <c r="X416" s="203" t="s">
        <v>234</v>
      </c>
      <c r="Y416" s="203">
        <f t="shared" si="13"/>
        <v>45</v>
      </c>
      <c r="Z416" s="219"/>
      <c r="AA416" s="267"/>
      <c r="AB416" s="246">
        <f t="shared" si="14"/>
        <v>0</v>
      </c>
    </row>
    <row r="417" spans="16:28" ht="30">
      <c r="P417" s="189">
        <v>100</v>
      </c>
      <c r="S417" s="198" t="s">
        <v>232</v>
      </c>
      <c r="T417" s="191" t="s">
        <v>233</v>
      </c>
      <c r="X417" s="187" t="s">
        <v>1085</v>
      </c>
      <c r="Y417" s="187">
        <f t="shared" si="13"/>
        <v>45</v>
      </c>
      <c r="Z417" s="220"/>
      <c r="AA417" s="268"/>
      <c r="AB417" s="247">
        <f t="shared" si="14"/>
        <v>0</v>
      </c>
    </row>
    <row r="418" spans="16:28" ht="30">
      <c r="P418" s="209">
        <v>230</v>
      </c>
      <c r="S418" s="210" t="s">
        <v>652</v>
      </c>
      <c r="T418" s="206" t="s">
        <v>653</v>
      </c>
      <c r="X418" s="203" t="s">
        <v>1086</v>
      </c>
      <c r="Y418" s="203">
        <f t="shared" si="13"/>
        <v>45</v>
      </c>
      <c r="Z418" s="219"/>
      <c r="AA418" s="267"/>
      <c r="AB418" s="246">
        <f t="shared" si="14"/>
        <v>0</v>
      </c>
    </row>
    <row r="419" spans="16:28" ht="30">
      <c r="P419" s="189">
        <v>100</v>
      </c>
      <c r="S419" s="195" t="s">
        <v>652</v>
      </c>
      <c r="T419" s="191" t="s">
        <v>653</v>
      </c>
      <c r="X419" s="187" t="s">
        <v>1087</v>
      </c>
      <c r="Y419" s="187">
        <f t="shared" si="13"/>
        <v>45</v>
      </c>
      <c r="Z419" s="220"/>
      <c r="AA419" s="268"/>
      <c r="AB419" s="247">
        <f t="shared" si="14"/>
        <v>0</v>
      </c>
    </row>
    <row r="420" spans="16:28" ht="30">
      <c r="P420" s="209">
        <v>230</v>
      </c>
      <c r="S420" s="211" t="s">
        <v>654</v>
      </c>
      <c r="T420" s="206" t="s">
        <v>655</v>
      </c>
      <c r="X420" s="203" t="s">
        <v>1088</v>
      </c>
      <c r="Y420" s="203">
        <f t="shared" si="13"/>
        <v>45</v>
      </c>
      <c r="Z420" s="219"/>
      <c r="AA420" s="267"/>
      <c r="AB420" s="246">
        <f t="shared" si="14"/>
        <v>0</v>
      </c>
    </row>
    <row r="421" spans="16:28" ht="30">
      <c r="P421" s="189">
        <v>100</v>
      </c>
      <c r="S421" s="196" t="s">
        <v>654</v>
      </c>
      <c r="T421" s="191" t="s">
        <v>655</v>
      </c>
      <c r="X421" s="187" t="s">
        <v>1089</v>
      </c>
      <c r="Y421" s="187">
        <f t="shared" si="13"/>
        <v>45</v>
      </c>
      <c r="Z421" s="220"/>
      <c r="AA421" s="268"/>
      <c r="AB421" s="247">
        <f t="shared" si="14"/>
        <v>0</v>
      </c>
    </row>
    <row r="422" spans="16:28" ht="30">
      <c r="P422" s="209">
        <v>230</v>
      </c>
      <c r="S422" s="211" t="s">
        <v>656</v>
      </c>
      <c r="T422" s="206" t="s">
        <v>657</v>
      </c>
      <c r="X422" s="203" t="s">
        <v>1090</v>
      </c>
      <c r="Y422" s="203">
        <f t="shared" si="13"/>
        <v>45</v>
      </c>
      <c r="Z422" s="219"/>
      <c r="AA422" s="267"/>
      <c r="AB422" s="246">
        <f t="shared" si="14"/>
        <v>0</v>
      </c>
    </row>
    <row r="423" spans="16:28" ht="30">
      <c r="P423" s="189">
        <v>100</v>
      </c>
      <c r="S423" s="196" t="s">
        <v>656</v>
      </c>
      <c r="T423" s="191" t="s">
        <v>657</v>
      </c>
      <c r="X423" s="187" t="s">
        <v>1091</v>
      </c>
      <c r="Y423" s="187">
        <f t="shared" si="13"/>
        <v>45</v>
      </c>
      <c r="Z423" s="220"/>
      <c r="AA423" s="268"/>
      <c r="AB423" s="247">
        <f t="shared" si="14"/>
        <v>0</v>
      </c>
    </row>
    <row r="424" spans="16:28" ht="45">
      <c r="P424" s="209">
        <v>230</v>
      </c>
      <c r="S424" s="211" t="s">
        <v>658</v>
      </c>
      <c r="T424" s="206" t="s">
        <v>659</v>
      </c>
      <c r="X424" s="203" t="s">
        <v>1092</v>
      </c>
      <c r="Y424" s="203">
        <f t="shared" si="13"/>
        <v>45</v>
      </c>
      <c r="Z424" s="219"/>
      <c r="AA424" s="267"/>
      <c r="AB424" s="246">
        <f t="shared" si="14"/>
        <v>0</v>
      </c>
    </row>
    <row r="425" spans="16:28" ht="45">
      <c r="P425" s="189">
        <v>100</v>
      </c>
      <c r="S425" s="196" t="s">
        <v>658</v>
      </c>
      <c r="T425" s="191" t="s">
        <v>659</v>
      </c>
      <c r="X425" s="187" t="s">
        <v>1093</v>
      </c>
      <c r="Y425" s="187">
        <f t="shared" si="13"/>
        <v>45</v>
      </c>
      <c r="Z425" s="220"/>
      <c r="AA425" s="268"/>
      <c r="AB425" s="247">
        <f t="shared" si="14"/>
        <v>0</v>
      </c>
    </row>
    <row r="426" spans="16:28" ht="30">
      <c r="P426" s="209">
        <v>230</v>
      </c>
      <c r="S426" s="211" t="s">
        <v>660</v>
      </c>
      <c r="T426" s="206" t="s">
        <v>661</v>
      </c>
      <c r="X426" s="203" t="s">
        <v>1094</v>
      </c>
      <c r="Y426" s="203">
        <f t="shared" si="13"/>
        <v>45</v>
      </c>
      <c r="Z426" s="219"/>
      <c r="AA426" s="267"/>
      <c r="AB426" s="246">
        <f t="shared" si="14"/>
        <v>0</v>
      </c>
    </row>
    <row r="427" spans="16:28" ht="30">
      <c r="P427" s="189">
        <v>100</v>
      </c>
      <c r="S427" s="196" t="s">
        <v>660</v>
      </c>
      <c r="T427" s="191" t="s">
        <v>661</v>
      </c>
      <c r="X427" s="187" t="s">
        <v>1095</v>
      </c>
      <c r="Y427" s="187">
        <f t="shared" si="13"/>
        <v>45</v>
      </c>
      <c r="Z427" s="220"/>
      <c r="AA427" s="268"/>
      <c r="AB427" s="247">
        <f t="shared" si="14"/>
        <v>0</v>
      </c>
    </row>
    <row r="428" spans="16:28" ht="30">
      <c r="P428" s="187" t="s">
        <v>428</v>
      </c>
      <c r="S428" s="196" t="s">
        <v>235</v>
      </c>
      <c r="T428" s="191" t="s">
        <v>236</v>
      </c>
      <c r="X428" s="187" t="s">
        <v>1096</v>
      </c>
      <c r="Y428" s="187">
        <f t="shared" si="13"/>
        <v>45</v>
      </c>
      <c r="Z428" s="220"/>
      <c r="AA428" s="268"/>
      <c r="AB428" s="247">
        <f t="shared" si="14"/>
        <v>0</v>
      </c>
    </row>
    <row r="429" spans="16:28" ht="30">
      <c r="P429" s="203">
        <v>230</v>
      </c>
      <c r="S429" s="211" t="s">
        <v>235</v>
      </c>
      <c r="T429" s="206" t="s">
        <v>236</v>
      </c>
      <c r="X429" s="203" t="s">
        <v>237</v>
      </c>
      <c r="Y429" s="203">
        <f t="shared" si="13"/>
        <v>45</v>
      </c>
      <c r="Z429" s="219"/>
      <c r="AA429" s="267"/>
      <c r="AB429" s="246">
        <f t="shared" si="14"/>
        <v>0</v>
      </c>
    </row>
    <row r="430" spans="16:28" ht="30">
      <c r="P430" s="187" t="s">
        <v>428</v>
      </c>
      <c r="S430" s="195" t="s">
        <v>663</v>
      </c>
      <c r="T430" s="191" t="s">
        <v>664</v>
      </c>
      <c r="X430" s="187" t="s">
        <v>1097</v>
      </c>
      <c r="Y430" s="187">
        <f t="shared" si="13"/>
        <v>45</v>
      </c>
      <c r="Z430" s="220"/>
      <c r="AA430" s="268"/>
      <c r="AB430" s="247">
        <f t="shared" si="14"/>
        <v>0</v>
      </c>
    </row>
    <row r="431" spans="16:28" ht="30">
      <c r="P431" s="203">
        <v>230</v>
      </c>
      <c r="S431" s="210" t="s">
        <v>663</v>
      </c>
      <c r="T431" s="206" t="s">
        <v>664</v>
      </c>
      <c r="X431" s="203" t="s">
        <v>1098</v>
      </c>
      <c r="Y431" s="203">
        <f t="shared" si="13"/>
        <v>45</v>
      </c>
      <c r="Z431" s="219"/>
      <c r="AA431" s="267"/>
      <c r="AB431" s="246">
        <f t="shared" si="14"/>
        <v>0</v>
      </c>
    </row>
    <row r="432" spans="16:28" ht="45">
      <c r="P432" s="187" t="s">
        <v>428</v>
      </c>
      <c r="S432" s="199" t="s">
        <v>665</v>
      </c>
      <c r="T432" s="191" t="s">
        <v>666</v>
      </c>
      <c r="X432" s="187" t="s">
        <v>1099</v>
      </c>
      <c r="Y432" s="187">
        <f t="shared" si="13"/>
        <v>45</v>
      </c>
      <c r="Z432" s="220"/>
      <c r="AA432" s="268"/>
      <c r="AB432" s="247">
        <f t="shared" si="14"/>
        <v>0</v>
      </c>
    </row>
    <row r="433" spans="16:28" ht="45">
      <c r="P433" s="203">
        <v>230</v>
      </c>
      <c r="S433" s="214" t="s">
        <v>665</v>
      </c>
      <c r="T433" s="206" t="s">
        <v>666</v>
      </c>
      <c r="X433" s="203" t="s">
        <v>1100</v>
      </c>
      <c r="Y433" s="203">
        <f t="shared" si="13"/>
        <v>45</v>
      </c>
      <c r="Z433" s="219"/>
      <c r="AA433" s="267"/>
      <c r="AB433" s="246">
        <f t="shared" si="14"/>
        <v>0</v>
      </c>
    </row>
    <row r="434" spans="16:28" ht="45">
      <c r="P434" s="187" t="s">
        <v>428</v>
      </c>
      <c r="S434" s="200" t="s">
        <v>667</v>
      </c>
      <c r="T434" s="191" t="s">
        <v>668</v>
      </c>
      <c r="X434" s="187" t="s">
        <v>1101</v>
      </c>
      <c r="Y434" s="187">
        <f t="shared" si="13"/>
        <v>45</v>
      </c>
      <c r="Z434" s="220"/>
      <c r="AA434" s="268"/>
      <c r="AB434" s="247">
        <f t="shared" si="14"/>
        <v>0</v>
      </c>
    </row>
    <row r="435" spans="16:28" ht="45">
      <c r="P435" s="203">
        <v>230</v>
      </c>
      <c r="S435" s="205" t="s">
        <v>669</v>
      </c>
      <c r="T435" s="206" t="s">
        <v>668</v>
      </c>
      <c r="X435" s="203" t="s">
        <v>1102</v>
      </c>
      <c r="Y435" s="203">
        <f t="shared" si="13"/>
        <v>45</v>
      </c>
      <c r="Z435" s="219"/>
      <c r="AA435" s="267"/>
      <c r="AB435" s="246">
        <f t="shared" si="14"/>
        <v>0</v>
      </c>
    </row>
    <row r="436" spans="16:28" ht="30">
      <c r="P436" s="187" t="s">
        <v>428</v>
      </c>
      <c r="S436" s="199" t="s">
        <v>670</v>
      </c>
      <c r="T436" s="191" t="s">
        <v>671</v>
      </c>
      <c r="X436" s="187" t="s">
        <v>1103</v>
      </c>
      <c r="Y436" s="187">
        <f t="shared" si="13"/>
        <v>45</v>
      </c>
      <c r="Z436" s="220"/>
      <c r="AA436" s="268"/>
      <c r="AB436" s="247">
        <f t="shared" si="14"/>
        <v>0</v>
      </c>
    </row>
    <row r="437" spans="16:28" ht="30">
      <c r="P437" s="203">
        <v>230</v>
      </c>
      <c r="S437" s="214" t="s">
        <v>670</v>
      </c>
      <c r="T437" s="206" t="s">
        <v>671</v>
      </c>
      <c r="X437" s="203" t="s">
        <v>1104</v>
      </c>
      <c r="Y437" s="203">
        <f t="shared" si="13"/>
        <v>45</v>
      </c>
      <c r="Z437" s="219"/>
      <c r="AA437" s="267"/>
      <c r="AB437" s="246">
        <f t="shared" si="14"/>
        <v>0</v>
      </c>
    </row>
    <row r="438" spans="16:28" ht="15">
      <c r="P438" s="209">
        <v>230</v>
      </c>
      <c r="S438" s="215" t="s">
        <v>672</v>
      </c>
      <c r="T438" s="206" t="s">
        <v>673</v>
      </c>
      <c r="X438" s="203" t="s">
        <v>1105</v>
      </c>
      <c r="Y438" s="203">
        <f t="shared" si="13"/>
        <v>45</v>
      </c>
      <c r="Z438" s="219"/>
      <c r="AA438" s="267"/>
      <c r="AB438" s="246">
        <f t="shared" si="14"/>
        <v>0</v>
      </c>
    </row>
    <row r="439" spans="16:28" ht="15">
      <c r="P439" s="189">
        <v>100</v>
      </c>
      <c r="S439" s="201" t="s">
        <v>672</v>
      </c>
      <c r="T439" s="191" t="s">
        <v>673</v>
      </c>
      <c r="X439" s="187" t="s">
        <v>1106</v>
      </c>
      <c r="Y439" s="187">
        <f t="shared" si="13"/>
        <v>45</v>
      </c>
      <c r="Z439" s="220"/>
      <c r="AA439" s="268"/>
      <c r="AB439" s="247">
        <f t="shared" si="14"/>
        <v>0</v>
      </c>
    </row>
    <row r="440" spans="16:28" ht="45">
      <c r="P440" s="187" t="s">
        <v>428</v>
      </c>
      <c r="S440" s="199" t="s">
        <v>238</v>
      </c>
      <c r="T440" s="202" t="s">
        <v>239</v>
      </c>
      <c r="X440" s="187" t="s">
        <v>1107</v>
      </c>
      <c r="Y440" s="187">
        <f t="shared" si="13"/>
        <v>45</v>
      </c>
      <c r="Z440" s="220"/>
      <c r="AA440" s="268"/>
      <c r="AB440" s="247">
        <f t="shared" si="14"/>
        <v>0</v>
      </c>
    </row>
    <row r="441" spans="16:28" ht="45">
      <c r="P441" s="203">
        <v>230</v>
      </c>
      <c r="S441" s="214" t="s">
        <v>238</v>
      </c>
      <c r="T441" s="216" t="s">
        <v>239</v>
      </c>
      <c r="X441" s="203" t="s">
        <v>240</v>
      </c>
      <c r="Y441" s="203">
        <f t="shared" si="13"/>
        <v>45</v>
      </c>
      <c r="Z441" s="219"/>
      <c r="AA441" s="267"/>
      <c r="AB441" s="246">
        <f t="shared" si="14"/>
        <v>0</v>
      </c>
    </row>
    <row r="442" spans="16:28" ht="30">
      <c r="P442" s="187" t="s">
        <v>428</v>
      </c>
      <c r="S442" s="199" t="s">
        <v>241</v>
      </c>
      <c r="T442" s="191" t="s">
        <v>150</v>
      </c>
      <c r="X442" s="187" t="s">
        <v>1108</v>
      </c>
      <c r="Y442" s="187">
        <f t="shared" si="13"/>
        <v>45</v>
      </c>
      <c r="Z442" s="220"/>
      <c r="AA442" s="268"/>
      <c r="AB442" s="247">
        <f t="shared" si="14"/>
        <v>0</v>
      </c>
    </row>
    <row r="443" spans="16:28" ht="30">
      <c r="P443" s="203">
        <v>230</v>
      </c>
      <c r="S443" s="214" t="s">
        <v>241</v>
      </c>
      <c r="T443" s="206" t="s">
        <v>150</v>
      </c>
      <c r="X443" s="203" t="s">
        <v>242</v>
      </c>
      <c r="Y443" s="203">
        <f t="shared" si="13"/>
        <v>45</v>
      </c>
      <c r="Z443" s="219"/>
      <c r="AA443" s="267"/>
      <c r="AB443" s="246">
        <f t="shared" si="14"/>
        <v>0</v>
      </c>
    </row>
    <row r="444" spans="16:28" ht="30">
      <c r="P444" s="209">
        <v>230</v>
      </c>
      <c r="S444" s="214" t="s">
        <v>674</v>
      </c>
      <c r="T444" s="206" t="s">
        <v>675</v>
      </c>
      <c r="X444" s="203" t="s">
        <v>1109</v>
      </c>
      <c r="Y444" s="203">
        <f t="shared" si="13"/>
        <v>45</v>
      </c>
      <c r="Z444" s="219"/>
      <c r="AA444" s="267"/>
      <c r="AB444" s="246">
        <f t="shared" si="14"/>
        <v>0</v>
      </c>
    </row>
    <row r="445" spans="16:28" ht="30">
      <c r="P445" s="189">
        <v>100</v>
      </c>
      <c r="S445" s="199" t="s">
        <v>674</v>
      </c>
      <c r="T445" s="191" t="s">
        <v>675</v>
      </c>
      <c r="X445" s="187" t="s">
        <v>1110</v>
      </c>
      <c r="Y445" s="187">
        <f t="shared" si="13"/>
        <v>45</v>
      </c>
      <c r="Z445" s="220"/>
      <c r="AA445" s="268"/>
      <c r="AB445" s="247">
        <f t="shared" si="14"/>
        <v>0</v>
      </c>
    </row>
    <row r="446" spans="16:28" ht="30">
      <c r="P446" s="209">
        <v>230</v>
      </c>
      <c r="S446" s="214" t="s">
        <v>381</v>
      </c>
      <c r="T446" s="206" t="s">
        <v>676</v>
      </c>
      <c r="X446" s="203" t="s">
        <v>1111</v>
      </c>
      <c r="Y446" s="203">
        <f t="shared" si="13"/>
        <v>45</v>
      </c>
      <c r="Z446" s="219"/>
      <c r="AA446" s="267"/>
      <c r="AB446" s="246">
        <f t="shared" si="14"/>
        <v>0</v>
      </c>
    </row>
    <row r="447" spans="16:28" ht="30">
      <c r="P447" s="189">
        <v>100</v>
      </c>
      <c r="S447" s="199" t="s">
        <v>381</v>
      </c>
      <c r="T447" s="191" t="s">
        <v>676</v>
      </c>
      <c r="X447" s="187" t="s">
        <v>1112</v>
      </c>
      <c r="Y447" s="187">
        <f t="shared" si="13"/>
        <v>45</v>
      </c>
      <c r="Z447" s="220"/>
      <c r="AA447" s="268"/>
      <c r="AB447" s="247">
        <f t="shared" si="14"/>
        <v>0</v>
      </c>
    </row>
    <row r="448" spans="16:28" ht="30">
      <c r="P448" s="209">
        <v>230</v>
      </c>
      <c r="S448" s="214" t="s">
        <v>243</v>
      </c>
      <c r="T448" s="206" t="s">
        <v>244</v>
      </c>
      <c r="X448" s="203" t="s">
        <v>245</v>
      </c>
      <c r="Y448" s="203">
        <f t="shared" si="13"/>
        <v>45</v>
      </c>
      <c r="Z448" s="219"/>
      <c r="AA448" s="267"/>
      <c r="AB448" s="246">
        <f t="shared" si="14"/>
        <v>0</v>
      </c>
    </row>
    <row r="449" spans="16:28" ht="30">
      <c r="P449" s="189">
        <v>100</v>
      </c>
      <c r="S449" s="199" t="s">
        <v>678</v>
      </c>
      <c r="T449" s="191" t="s">
        <v>244</v>
      </c>
      <c r="X449" s="187" t="s">
        <v>1113</v>
      </c>
      <c r="Y449" s="187">
        <f t="shared" si="13"/>
        <v>45</v>
      </c>
      <c r="Z449" s="220"/>
      <c r="AA449" s="268"/>
      <c r="AB449" s="247">
        <f t="shared" si="14"/>
        <v>0</v>
      </c>
    </row>
    <row r="450" spans="16:28" ht="45">
      <c r="P450" s="209">
        <v>230</v>
      </c>
      <c r="S450" s="214" t="s">
        <v>679</v>
      </c>
      <c r="T450" s="206" t="s">
        <v>680</v>
      </c>
      <c r="X450" s="203" t="s">
        <v>1114</v>
      </c>
      <c r="Y450" s="203">
        <f t="shared" si="13"/>
        <v>45</v>
      </c>
      <c r="Z450" s="219"/>
      <c r="AA450" s="267"/>
      <c r="AB450" s="246">
        <f t="shared" si="14"/>
        <v>0</v>
      </c>
    </row>
    <row r="451" spans="16:28" ht="45">
      <c r="P451" s="189">
        <v>100</v>
      </c>
      <c r="S451" s="199" t="s">
        <v>679</v>
      </c>
      <c r="T451" s="191" t="s">
        <v>680</v>
      </c>
      <c r="X451" s="187" t="s">
        <v>1115</v>
      </c>
      <c r="Y451" s="187">
        <f t="shared" si="13"/>
        <v>45</v>
      </c>
      <c r="Z451" s="220"/>
      <c r="AA451" s="268"/>
      <c r="AB451" s="247">
        <f t="shared" si="14"/>
        <v>0</v>
      </c>
    </row>
    <row r="452" spans="16:28" ht="45">
      <c r="P452" s="209">
        <v>230</v>
      </c>
      <c r="S452" s="214" t="s">
        <v>681</v>
      </c>
      <c r="T452" s="206" t="s">
        <v>682</v>
      </c>
      <c r="X452" s="203" t="s">
        <v>1116</v>
      </c>
      <c r="Y452" s="203">
        <f t="shared" si="13"/>
        <v>45</v>
      </c>
      <c r="Z452" s="219"/>
      <c r="AA452" s="267"/>
      <c r="AB452" s="246">
        <f t="shared" si="14"/>
        <v>0</v>
      </c>
    </row>
    <row r="453" spans="16:28" ht="45">
      <c r="P453" s="189">
        <v>100</v>
      </c>
      <c r="S453" s="199" t="s">
        <v>681</v>
      </c>
      <c r="T453" s="191" t="s">
        <v>682</v>
      </c>
      <c r="X453" s="187" t="s">
        <v>1117</v>
      </c>
      <c r="Y453" s="187">
        <f t="shared" si="13"/>
        <v>45</v>
      </c>
      <c r="Z453" s="220"/>
      <c r="AA453" s="268"/>
      <c r="AB453" s="247">
        <f t="shared" si="14"/>
        <v>0</v>
      </c>
    </row>
    <row r="454" spans="16:28" ht="15">
      <c r="P454" s="209">
        <v>230</v>
      </c>
      <c r="S454" s="214" t="s">
        <v>683</v>
      </c>
      <c r="T454" s="206" t="s">
        <v>684</v>
      </c>
      <c r="X454" s="203" t="s">
        <v>1118</v>
      </c>
      <c r="Y454" s="203">
        <f t="shared" si="13"/>
        <v>45</v>
      </c>
      <c r="Z454" s="219"/>
      <c r="AA454" s="267"/>
      <c r="AB454" s="246">
        <f t="shared" si="14"/>
        <v>0</v>
      </c>
    </row>
    <row r="455" spans="16:28" ht="15">
      <c r="P455" s="189">
        <v>100</v>
      </c>
      <c r="S455" s="199" t="s">
        <v>683</v>
      </c>
      <c r="T455" s="191" t="s">
        <v>684</v>
      </c>
      <c r="X455" s="187" t="s">
        <v>1119</v>
      </c>
      <c r="Y455" s="187">
        <f t="shared" si="13"/>
        <v>45</v>
      </c>
      <c r="Z455" s="220"/>
      <c r="AA455" s="268"/>
      <c r="AB455" s="247">
        <f t="shared" si="14"/>
        <v>0</v>
      </c>
    </row>
    <row r="456" spans="16:28" ht="30">
      <c r="P456" s="209">
        <v>230</v>
      </c>
      <c r="S456" s="214" t="s">
        <v>685</v>
      </c>
      <c r="T456" s="206" t="s">
        <v>686</v>
      </c>
      <c r="X456" s="203" t="s">
        <v>1120</v>
      </c>
      <c r="Y456" s="203">
        <f t="shared" si="13"/>
        <v>45</v>
      </c>
      <c r="Z456" s="219"/>
      <c r="AA456" s="267"/>
      <c r="AB456" s="246">
        <f t="shared" si="14"/>
        <v>0</v>
      </c>
    </row>
    <row r="457" spans="16:28" ht="30">
      <c r="P457" s="189">
        <v>100</v>
      </c>
      <c r="S457" s="199" t="s">
        <v>685</v>
      </c>
      <c r="T457" s="191" t="s">
        <v>686</v>
      </c>
      <c r="X457" s="187" t="s">
        <v>1121</v>
      </c>
      <c r="Y457" s="187">
        <f t="shared" si="13"/>
        <v>45</v>
      </c>
      <c r="Z457" s="220"/>
      <c r="AA457" s="268"/>
      <c r="AB457" s="247">
        <f t="shared" si="14"/>
        <v>0</v>
      </c>
    </row>
    <row r="458" spans="16:28" ht="15">
      <c r="P458" s="209">
        <v>230</v>
      </c>
      <c r="S458" s="214" t="s">
        <v>687</v>
      </c>
      <c r="T458" s="206" t="s">
        <v>688</v>
      </c>
      <c r="X458" s="203" t="s">
        <v>1122</v>
      </c>
      <c r="Y458" s="203">
        <f t="shared" si="13"/>
        <v>45</v>
      </c>
      <c r="Z458" s="219"/>
      <c r="AA458" s="267"/>
      <c r="AB458" s="246">
        <f t="shared" si="14"/>
        <v>0</v>
      </c>
    </row>
    <row r="459" spans="16:28" ht="15">
      <c r="P459" s="189">
        <v>100</v>
      </c>
      <c r="S459" s="199" t="s">
        <v>687</v>
      </c>
      <c r="T459" s="191" t="s">
        <v>688</v>
      </c>
      <c r="X459" s="187" t="s">
        <v>1123</v>
      </c>
      <c r="Y459" s="187">
        <f t="shared" si="13"/>
        <v>45</v>
      </c>
      <c r="Z459" s="220"/>
      <c r="AA459" s="268"/>
      <c r="AB459" s="247">
        <f t="shared" si="14"/>
        <v>0</v>
      </c>
    </row>
    <row r="460" spans="16:28" ht="30">
      <c r="P460" s="209">
        <v>230</v>
      </c>
      <c r="S460" s="214" t="s">
        <v>246</v>
      </c>
      <c r="T460" s="206" t="s">
        <v>247</v>
      </c>
      <c r="X460" s="203" t="s">
        <v>248</v>
      </c>
      <c r="Y460" s="203">
        <f t="shared" si="13"/>
        <v>45</v>
      </c>
      <c r="Z460" s="219"/>
      <c r="AA460" s="267"/>
      <c r="AB460" s="246">
        <f t="shared" si="14"/>
        <v>0</v>
      </c>
    </row>
    <row r="461" spans="16:28" ht="30">
      <c r="P461" s="189">
        <v>100</v>
      </c>
      <c r="S461" s="199" t="s">
        <v>246</v>
      </c>
      <c r="T461" s="191" t="s">
        <v>247</v>
      </c>
      <c r="X461" s="187" t="s">
        <v>1124</v>
      </c>
      <c r="Y461" s="187">
        <f t="shared" si="13"/>
        <v>45</v>
      </c>
      <c r="Z461" s="220"/>
      <c r="AA461" s="268"/>
      <c r="AB461" s="247">
        <f t="shared" si="14"/>
        <v>0</v>
      </c>
    </row>
    <row r="462" spans="16:28" ht="30">
      <c r="P462" s="209">
        <v>230</v>
      </c>
      <c r="S462" s="214" t="s">
        <v>689</v>
      </c>
      <c r="T462" s="206" t="s">
        <v>690</v>
      </c>
      <c r="X462" s="203" t="s">
        <v>1125</v>
      </c>
      <c r="Y462" s="203">
        <f t="shared" si="13"/>
        <v>45</v>
      </c>
      <c r="Z462" s="219"/>
      <c r="AA462" s="267"/>
      <c r="AB462" s="246">
        <f t="shared" si="14"/>
        <v>0</v>
      </c>
    </row>
    <row r="463" spans="16:28" ht="30">
      <c r="P463" s="189">
        <v>100</v>
      </c>
      <c r="S463" s="199" t="s">
        <v>689</v>
      </c>
      <c r="T463" s="191" t="s">
        <v>690</v>
      </c>
      <c r="X463" s="187" t="s">
        <v>1126</v>
      </c>
      <c r="Y463" s="187">
        <f t="shared" ref="Y463:Y489" si="15">LEN(X463)</f>
        <v>45</v>
      </c>
      <c r="Z463" s="220"/>
      <c r="AA463" s="268"/>
      <c r="AB463" s="247">
        <f t="shared" si="14"/>
        <v>0</v>
      </c>
    </row>
    <row r="464" spans="16:28" ht="30">
      <c r="P464" s="209">
        <v>230</v>
      </c>
      <c r="S464" s="214" t="s">
        <v>249</v>
      </c>
      <c r="T464" s="206" t="s">
        <v>250</v>
      </c>
      <c r="X464" s="203" t="s">
        <v>251</v>
      </c>
      <c r="Y464" s="203">
        <f t="shared" si="15"/>
        <v>45</v>
      </c>
      <c r="Z464" s="219"/>
      <c r="AA464" s="267"/>
      <c r="AB464" s="246">
        <f t="shared" ref="AB464:AB489" si="16">+Z464+AA464</f>
        <v>0</v>
      </c>
    </row>
    <row r="465" spans="16:28" ht="30">
      <c r="P465" s="189">
        <v>100</v>
      </c>
      <c r="S465" s="199" t="s">
        <v>249</v>
      </c>
      <c r="T465" s="191" t="s">
        <v>250</v>
      </c>
      <c r="X465" s="187" t="s">
        <v>1127</v>
      </c>
      <c r="Y465" s="187">
        <f t="shared" si="15"/>
        <v>45</v>
      </c>
      <c r="Z465" s="220"/>
      <c r="AA465" s="268"/>
      <c r="AB465" s="247">
        <f t="shared" si="16"/>
        <v>0</v>
      </c>
    </row>
    <row r="466" spans="16:28" ht="30">
      <c r="P466" s="209">
        <v>230</v>
      </c>
      <c r="S466" s="214" t="s">
        <v>691</v>
      </c>
      <c r="T466" s="206" t="s">
        <v>692</v>
      </c>
      <c r="X466" s="203" t="s">
        <v>1128</v>
      </c>
      <c r="Y466" s="203">
        <f t="shared" si="15"/>
        <v>45</v>
      </c>
      <c r="Z466" s="219"/>
      <c r="AA466" s="267"/>
      <c r="AB466" s="246">
        <f t="shared" si="16"/>
        <v>0</v>
      </c>
    </row>
    <row r="467" spans="16:28" ht="30">
      <c r="P467" s="189">
        <v>100</v>
      </c>
      <c r="S467" s="199" t="s">
        <v>691</v>
      </c>
      <c r="T467" s="191" t="s">
        <v>692</v>
      </c>
      <c r="X467" s="187" t="s">
        <v>1129</v>
      </c>
      <c r="Y467" s="187">
        <f t="shared" si="15"/>
        <v>45</v>
      </c>
      <c r="Z467" s="220"/>
      <c r="AA467" s="268"/>
      <c r="AB467" s="247">
        <f t="shared" si="16"/>
        <v>0</v>
      </c>
    </row>
    <row r="468" spans="16:28" ht="45">
      <c r="P468" s="209">
        <v>230</v>
      </c>
      <c r="S468" s="214" t="s">
        <v>693</v>
      </c>
      <c r="T468" s="206" t="s">
        <v>694</v>
      </c>
      <c r="X468" s="203" t="s">
        <v>1130</v>
      </c>
      <c r="Y468" s="203">
        <f t="shared" si="15"/>
        <v>45</v>
      </c>
      <c r="Z468" s="219"/>
      <c r="AA468" s="267"/>
      <c r="AB468" s="246">
        <f t="shared" si="16"/>
        <v>0</v>
      </c>
    </row>
    <row r="469" spans="16:28" ht="45">
      <c r="P469" s="189">
        <v>100</v>
      </c>
      <c r="S469" s="199" t="s">
        <v>693</v>
      </c>
      <c r="T469" s="191" t="s">
        <v>694</v>
      </c>
      <c r="X469" s="187" t="s">
        <v>1131</v>
      </c>
      <c r="Y469" s="187">
        <f t="shared" si="15"/>
        <v>45</v>
      </c>
      <c r="Z469" s="220"/>
      <c r="AA469" s="268"/>
      <c r="AB469" s="247">
        <f t="shared" si="16"/>
        <v>0</v>
      </c>
    </row>
    <row r="470" spans="16:28" ht="30">
      <c r="P470" s="209">
        <v>230</v>
      </c>
      <c r="S470" s="214" t="s">
        <v>448</v>
      </c>
      <c r="T470" s="206" t="s">
        <v>449</v>
      </c>
      <c r="X470" s="203" t="s">
        <v>1132</v>
      </c>
      <c r="Y470" s="203">
        <f t="shared" si="15"/>
        <v>45</v>
      </c>
      <c r="Z470" s="219"/>
      <c r="AA470" s="267"/>
      <c r="AB470" s="246">
        <f t="shared" si="16"/>
        <v>0</v>
      </c>
    </row>
    <row r="471" spans="16:28" ht="30">
      <c r="P471" s="189">
        <v>100</v>
      </c>
      <c r="S471" s="199" t="s">
        <v>448</v>
      </c>
      <c r="T471" s="191" t="s">
        <v>449</v>
      </c>
      <c r="X471" s="187" t="s">
        <v>1133</v>
      </c>
      <c r="Y471" s="187">
        <f t="shared" si="15"/>
        <v>45</v>
      </c>
      <c r="Z471" s="220"/>
      <c r="AA471" s="268"/>
      <c r="AB471" s="247">
        <f t="shared" si="16"/>
        <v>0</v>
      </c>
    </row>
    <row r="472" spans="16:28" ht="30">
      <c r="P472" s="209">
        <v>230</v>
      </c>
      <c r="S472" s="214" t="s">
        <v>695</v>
      </c>
      <c r="T472" s="206" t="s">
        <v>696</v>
      </c>
      <c r="X472" s="203" t="s">
        <v>1134</v>
      </c>
      <c r="Y472" s="203">
        <f t="shared" si="15"/>
        <v>45</v>
      </c>
      <c r="Z472" s="219"/>
      <c r="AA472" s="267"/>
      <c r="AB472" s="246">
        <f t="shared" si="16"/>
        <v>0</v>
      </c>
    </row>
    <row r="473" spans="16:28" ht="30">
      <c r="P473" s="189">
        <v>100</v>
      </c>
      <c r="S473" s="199" t="s">
        <v>695</v>
      </c>
      <c r="T473" s="191" t="s">
        <v>696</v>
      </c>
      <c r="X473" s="187" t="s">
        <v>1135</v>
      </c>
      <c r="Y473" s="187">
        <f t="shared" si="15"/>
        <v>45</v>
      </c>
      <c r="Z473" s="220"/>
      <c r="AA473" s="268"/>
      <c r="AB473" s="247">
        <f t="shared" si="16"/>
        <v>0</v>
      </c>
    </row>
    <row r="474" spans="16:28" ht="30">
      <c r="P474" s="209">
        <v>230</v>
      </c>
      <c r="S474" s="214" t="s">
        <v>697</v>
      </c>
      <c r="T474" s="206" t="s">
        <v>698</v>
      </c>
      <c r="X474" s="203" t="s">
        <v>1136</v>
      </c>
      <c r="Y474" s="203">
        <f t="shared" si="15"/>
        <v>45</v>
      </c>
      <c r="Z474" s="219"/>
      <c r="AA474" s="267"/>
      <c r="AB474" s="246">
        <f t="shared" si="16"/>
        <v>0</v>
      </c>
    </row>
    <row r="475" spans="16:28" ht="30">
      <c r="P475" s="189">
        <v>100</v>
      </c>
      <c r="S475" s="199" t="s">
        <v>697</v>
      </c>
      <c r="T475" s="191" t="s">
        <v>698</v>
      </c>
      <c r="X475" s="187" t="s">
        <v>1137</v>
      </c>
      <c r="Y475" s="187">
        <f t="shared" si="15"/>
        <v>45</v>
      </c>
      <c r="Z475" s="220"/>
      <c r="AA475" s="268"/>
      <c r="AB475" s="247">
        <f t="shared" si="16"/>
        <v>0</v>
      </c>
    </row>
    <row r="476" spans="16:28" ht="45">
      <c r="P476" s="209">
        <v>230</v>
      </c>
      <c r="S476" s="214" t="s">
        <v>699</v>
      </c>
      <c r="T476" s="206" t="s">
        <v>700</v>
      </c>
      <c r="X476" s="203" t="s">
        <v>1138</v>
      </c>
      <c r="Y476" s="203">
        <f t="shared" si="15"/>
        <v>45</v>
      </c>
      <c r="Z476" s="219"/>
      <c r="AA476" s="267"/>
      <c r="AB476" s="246">
        <f t="shared" si="16"/>
        <v>0</v>
      </c>
    </row>
    <row r="477" spans="16:28" ht="45">
      <c r="P477" s="189">
        <v>100</v>
      </c>
      <c r="S477" s="199" t="s">
        <v>699</v>
      </c>
      <c r="T477" s="191" t="s">
        <v>700</v>
      </c>
      <c r="X477" s="187" t="s">
        <v>1139</v>
      </c>
      <c r="Y477" s="187">
        <f t="shared" si="15"/>
        <v>45</v>
      </c>
      <c r="Z477" s="220"/>
      <c r="AA477" s="268"/>
      <c r="AB477" s="247">
        <f t="shared" si="16"/>
        <v>0</v>
      </c>
    </row>
    <row r="478" spans="16:28" ht="30">
      <c r="P478" s="209">
        <v>230</v>
      </c>
      <c r="S478" s="214" t="s">
        <v>701</v>
      </c>
      <c r="T478" s="206" t="s">
        <v>702</v>
      </c>
      <c r="X478" s="203" t="s">
        <v>1140</v>
      </c>
      <c r="Y478" s="203">
        <f t="shared" si="15"/>
        <v>45</v>
      </c>
      <c r="Z478" s="219"/>
      <c r="AA478" s="267"/>
      <c r="AB478" s="246">
        <f t="shared" si="16"/>
        <v>0</v>
      </c>
    </row>
    <row r="479" spans="16:28" ht="30">
      <c r="P479" s="189">
        <v>100</v>
      </c>
      <c r="S479" s="199" t="s">
        <v>701</v>
      </c>
      <c r="T479" s="191" t="s">
        <v>702</v>
      </c>
      <c r="X479" s="187" t="s">
        <v>1141</v>
      </c>
      <c r="Y479" s="187">
        <f t="shared" si="15"/>
        <v>45</v>
      </c>
      <c r="Z479" s="220"/>
      <c r="AA479" s="268"/>
      <c r="AB479" s="247">
        <f t="shared" si="16"/>
        <v>0</v>
      </c>
    </row>
    <row r="480" spans="16:28" ht="30">
      <c r="P480" s="209">
        <v>230</v>
      </c>
      <c r="S480" s="214" t="s">
        <v>703</v>
      </c>
      <c r="T480" s="206" t="s">
        <v>704</v>
      </c>
      <c r="X480" s="203" t="s">
        <v>1142</v>
      </c>
      <c r="Y480" s="203">
        <f t="shared" si="15"/>
        <v>45</v>
      </c>
      <c r="Z480" s="219"/>
      <c r="AA480" s="267"/>
      <c r="AB480" s="246">
        <f t="shared" si="16"/>
        <v>0</v>
      </c>
    </row>
    <row r="481" spans="16:28" ht="30">
      <c r="P481" s="189">
        <v>100</v>
      </c>
      <c r="S481" s="199" t="s">
        <v>703</v>
      </c>
      <c r="T481" s="191" t="s">
        <v>704</v>
      </c>
      <c r="X481" s="187" t="s">
        <v>1143</v>
      </c>
      <c r="Y481" s="187">
        <f t="shared" si="15"/>
        <v>45</v>
      </c>
      <c r="Z481" s="220"/>
      <c r="AA481" s="268"/>
      <c r="AB481" s="247">
        <f t="shared" si="16"/>
        <v>0</v>
      </c>
    </row>
    <row r="482" spans="16:28" ht="30">
      <c r="P482" s="209">
        <v>230</v>
      </c>
      <c r="S482" s="214" t="s">
        <v>705</v>
      </c>
      <c r="T482" s="206" t="s">
        <v>706</v>
      </c>
      <c r="X482" s="203" t="s">
        <v>1144</v>
      </c>
      <c r="Y482" s="203">
        <f t="shared" si="15"/>
        <v>45</v>
      </c>
      <c r="Z482" s="219"/>
      <c r="AA482" s="267"/>
      <c r="AB482" s="246">
        <f t="shared" si="16"/>
        <v>0</v>
      </c>
    </row>
    <row r="483" spans="16:28" ht="30">
      <c r="P483" s="189">
        <v>100</v>
      </c>
      <c r="S483" s="199" t="s">
        <v>705</v>
      </c>
      <c r="T483" s="191" t="s">
        <v>706</v>
      </c>
      <c r="X483" s="187" t="s">
        <v>1145</v>
      </c>
      <c r="Y483" s="187">
        <f t="shared" si="15"/>
        <v>45</v>
      </c>
      <c r="Z483" s="220"/>
      <c r="AA483" s="268"/>
      <c r="AB483" s="247">
        <f t="shared" si="16"/>
        <v>0</v>
      </c>
    </row>
    <row r="484" spans="16:28" ht="30">
      <c r="P484" s="209">
        <v>230</v>
      </c>
      <c r="S484" s="214" t="s">
        <v>707</v>
      </c>
      <c r="T484" s="206" t="s">
        <v>708</v>
      </c>
      <c r="X484" s="203" t="s">
        <v>1146</v>
      </c>
      <c r="Y484" s="203">
        <f t="shared" si="15"/>
        <v>45</v>
      </c>
      <c r="Z484" s="219"/>
      <c r="AA484" s="267"/>
      <c r="AB484" s="246">
        <f t="shared" si="16"/>
        <v>0</v>
      </c>
    </row>
    <row r="485" spans="16:28" ht="30">
      <c r="P485" s="189">
        <v>100</v>
      </c>
      <c r="S485" s="199" t="s">
        <v>707</v>
      </c>
      <c r="T485" s="191" t="s">
        <v>708</v>
      </c>
      <c r="X485" s="187" t="s">
        <v>1147</v>
      </c>
      <c r="Y485" s="187">
        <f t="shared" si="15"/>
        <v>45</v>
      </c>
      <c r="Z485" s="220"/>
      <c r="AA485" s="268"/>
      <c r="AB485" s="247">
        <f t="shared" si="16"/>
        <v>0</v>
      </c>
    </row>
    <row r="486" spans="16:28" ht="30">
      <c r="P486" s="209">
        <v>230</v>
      </c>
      <c r="S486" s="214" t="s">
        <v>709</v>
      </c>
      <c r="T486" s="206" t="s">
        <v>710</v>
      </c>
      <c r="X486" s="203" t="s">
        <v>1148</v>
      </c>
      <c r="Y486" s="203">
        <f t="shared" si="15"/>
        <v>45</v>
      </c>
      <c r="Z486" s="219"/>
      <c r="AA486" s="267"/>
      <c r="AB486" s="246">
        <f t="shared" si="16"/>
        <v>0</v>
      </c>
    </row>
    <row r="487" spans="16:28" ht="30">
      <c r="P487" s="189">
        <v>100</v>
      </c>
      <c r="S487" s="199" t="s">
        <v>709</v>
      </c>
      <c r="T487" s="191" t="s">
        <v>710</v>
      </c>
      <c r="X487" s="187" t="s">
        <v>1149</v>
      </c>
      <c r="Y487" s="187">
        <f t="shared" si="15"/>
        <v>45</v>
      </c>
      <c r="Z487" s="220"/>
      <c r="AA487" s="268"/>
      <c r="AB487" s="247">
        <f t="shared" si="16"/>
        <v>0</v>
      </c>
    </row>
    <row r="488" spans="16:28" ht="15">
      <c r="P488" s="209">
        <v>230</v>
      </c>
      <c r="S488" s="214" t="s">
        <v>711</v>
      </c>
      <c r="T488" s="206" t="s">
        <v>712</v>
      </c>
      <c r="X488" s="203" t="s">
        <v>1150</v>
      </c>
      <c r="Y488" s="203">
        <f t="shared" si="15"/>
        <v>45</v>
      </c>
      <c r="Z488" s="219"/>
      <c r="AA488" s="267"/>
      <c r="AB488" s="246">
        <f t="shared" si="16"/>
        <v>0</v>
      </c>
    </row>
    <row r="489" spans="16:28" ht="15">
      <c r="P489" s="189">
        <v>100</v>
      </c>
      <c r="S489" s="199" t="s">
        <v>711</v>
      </c>
      <c r="T489" s="191" t="s">
        <v>712</v>
      </c>
      <c r="X489" s="187" t="s">
        <v>1151</v>
      </c>
      <c r="Y489" s="187">
        <f t="shared" si="15"/>
        <v>45</v>
      </c>
      <c r="Z489" s="259"/>
      <c r="AA489" s="269"/>
      <c r="AB489" s="260">
        <f t="shared" si="16"/>
        <v>0</v>
      </c>
    </row>
    <row r="490" spans="16:28">
      <c r="Z490"/>
      <c r="AA490"/>
      <c r="AB490"/>
    </row>
    <row r="491" spans="16:28">
      <c r="Z491"/>
      <c r="AA491"/>
      <c r="AB491"/>
    </row>
    <row r="492" spans="16:28">
      <c r="Z492" s="221">
        <f>SUM(Z15:Z489)</f>
        <v>0</v>
      </c>
      <c r="AA492" s="221">
        <f>SUM(AA15:AA489)</f>
        <v>0</v>
      </c>
      <c r="AB492" s="221">
        <f>SUM(AB15:AB489)</f>
        <v>0</v>
      </c>
    </row>
    <row r="493" spans="16:28">
      <c r="Z493"/>
      <c r="AA493"/>
      <c r="AB493"/>
    </row>
    <row r="494" spans="16:28">
      <c r="Z494"/>
      <c r="AA494"/>
      <c r="AB494"/>
    </row>
    <row r="495" spans="16:28">
      <c r="Z495"/>
      <c r="AA495"/>
      <c r="AB495"/>
    </row>
    <row r="496" spans="16:28">
      <c r="Z496"/>
      <c r="AA496"/>
      <c r="AB496"/>
    </row>
    <row r="497" spans="26:28">
      <c r="Z497"/>
      <c r="AA497"/>
      <c r="AB497"/>
    </row>
    <row r="498" spans="26:28">
      <c r="Z498"/>
      <c r="AA498"/>
      <c r="AB498"/>
    </row>
    <row r="499" spans="26:28">
      <c r="Z499"/>
      <c r="AA499"/>
      <c r="AB499"/>
    </row>
    <row r="500" spans="26:28">
      <c r="Z500"/>
      <c r="AA500"/>
      <c r="AB500"/>
    </row>
    <row r="501" spans="26:28">
      <c r="Z501"/>
      <c r="AA501"/>
      <c r="AB501"/>
    </row>
    <row r="502" spans="26:28">
      <c r="Z502"/>
      <c r="AA502"/>
      <c r="AB502"/>
    </row>
    <row r="503" spans="26:28">
      <c r="Z503"/>
      <c r="AA503"/>
      <c r="AB503"/>
    </row>
    <row r="504" spans="26:28">
      <c r="Z504"/>
      <c r="AA504"/>
      <c r="AB504"/>
    </row>
    <row r="505" spans="26:28">
      <c r="Z505"/>
      <c r="AA505"/>
      <c r="AB505"/>
    </row>
    <row r="506" spans="26:28">
      <c r="Z506"/>
      <c r="AA506"/>
      <c r="AB506"/>
    </row>
    <row r="507" spans="26:28">
      <c r="Z507"/>
      <c r="AA507"/>
      <c r="AB507"/>
    </row>
    <row r="508" spans="26:28">
      <c r="Z508"/>
      <c r="AA508"/>
      <c r="AB508"/>
    </row>
    <row r="509" spans="26:28">
      <c r="Z509"/>
      <c r="AA509"/>
      <c r="AB509"/>
    </row>
    <row r="510" spans="26:28">
      <c r="Z510"/>
      <c r="AA510"/>
      <c r="AB510"/>
    </row>
    <row r="511" spans="26:28">
      <c r="Z511"/>
      <c r="AA511"/>
      <c r="AB511"/>
    </row>
    <row r="512" spans="26:28">
      <c r="Z512"/>
      <c r="AA512"/>
      <c r="AB512"/>
    </row>
    <row r="513" spans="26:28">
      <c r="Z513"/>
      <c r="AA513"/>
      <c r="AB513"/>
    </row>
    <row r="514" spans="26:28">
      <c r="Z514"/>
      <c r="AA514"/>
      <c r="AB514"/>
    </row>
    <row r="515" spans="26:28">
      <c r="Z515"/>
      <c r="AA515"/>
      <c r="AB515"/>
    </row>
    <row r="516" spans="26:28">
      <c r="Z516"/>
      <c r="AA516"/>
      <c r="AB516"/>
    </row>
    <row r="517" spans="26:28">
      <c r="Z517"/>
      <c r="AA517"/>
      <c r="AB517"/>
    </row>
    <row r="518" spans="26:28">
      <c r="Z518"/>
      <c r="AA518"/>
      <c r="AB518"/>
    </row>
    <row r="519" spans="26:28">
      <c r="Z519"/>
      <c r="AA519"/>
      <c r="AB519"/>
    </row>
    <row r="520" spans="26:28">
      <c r="Z520"/>
      <c r="AA520"/>
      <c r="AB520"/>
    </row>
    <row r="521" spans="26:28">
      <c r="Z521"/>
      <c r="AA521"/>
      <c r="AB521"/>
    </row>
    <row r="522" spans="26:28">
      <c r="Z522"/>
      <c r="AA522"/>
      <c r="AB522"/>
    </row>
    <row r="523" spans="26:28">
      <c r="Z523"/>
      <c r="AA523"/>
      <c r="AB523"/>
    </row>
    <row r="524" spans="26:28">
      <c r="Z524"/>
      <c r="AA524"/>
      <c r="AB524"/>
    </row>
    <row r="525" spans="26:28">
      <c r="Z525"/>
      <c r="AA525"/>
      <c r="AB525"/>
    </row>
    <row r="526" spans="26:28">
      <c r="Z526"/>
      <c r="AA526"/>
      <c r="AB526"/>
    </row>
    <row r="527" spans="26:28">
      <c r="Z527"/>
      <c r="AA527"/>
      <c r="AB527"/>
    </row>
    <row r="528" spans="26:28">
      <c r="Z528"/>
      <c r="AA528"/>
      <c r="AB528"/>
    </row>
    <row r="529" spans="26:28">
      <c r="Z529"/>
      <c r="AA529"/>
      <c r="AB529"/>
    </row>
    <row r="530" spans="26:28">
      <c r="Z530"/>
      <c r="AA530"/>
      <c r="AB530"/>
    </row>
    <row r="531" spans="26:28">
      <c r="Z531"/>
      <c r="AA531"/>
      <c r="AB531"/>
    </row>
    <row r="532" spans="26:28">
      <c r="Z532"/>
      <c r="AA532"/>
      <c r="AB532"/>
    </row>
    <row r="533" spans="26:28">
      <c r="Z533"/>
      <c r="AA533"/>
      <c r="AB533"/>
    </row>
    <row r="534" spans="26:28">
      <c r="Z534"/>
      <c r="AA534"/>
      <c r="AB534"/>
    </row>
    <row r="535" spans="26:28">
      <c r="Z535"/>
      <c r="AA535"/>
      <c r="AB535"/>
    </row>
    <row r="536" spans="26:28">
      <c r="Z536"/>
      <c r="AA536"/>
      <c r="AB536"/>
    </row>
    <row r="537" spans="26:28">
      <c r="Z537"/>
      <c r="AA537"/>
      <c r="AB537"/>
    </row>
    <row r="538" spans="26:28">
      <c r="Z538"/>
      <c r="AA538"/>
      <c r="AB538"/>
    </row>
    <row r="539" spans="26:28">
      <c r="Z539"/>
      <c r="AA539"/>
      <c r="AB539"/>
    </row>
    <row r="540" spans="26:28">
      <c r="Z540"/>
      <c r="AA540"/>
      <c r="AB540"/>
    </row>
    <row r="541" spans="26:28">
      <c r="Z541"/>
      <c r="AA541"/>
      <c r="AB541"/>
    </row>
    <row r="542" spans="26:28">
      <c r="Z542"/>
      <c r="AA542"/>
      <c r="AB542"/>
    </row>
    <row r="543" spans="26:28">
      <c r="Z543"/>
      <c r="AA543"/>
      <c r="AB543"/>
    </row>
    <row r="544" spans="26:28">
      <c r="Z544"/>
      <c r="AA544"/>
      <c r="AB544"/>
    </row>
    <row r="545" spans="26:28">
      <c r="Z545"/>
      <c r="AA545"/>
      <c r="AB545"/>
    </row>
    <row r="546" spans="26:28">
      <c r="Z546"/>
      <c r="AA546"/>
      <c r="AB546"/>
    </row>
    <row r="547" spans="26:28">
      <c r="Z547"/>
      <c r="AA547"/>
      <c r="AB547"/>
    </row>
    <row r="548" spans="26:28">
      <c r="Z548"/>
      <c r="AA548"/>
      <c r="AB548"/>
    </row>
    <row r="549" spans="26:28">
      <c r="Z549"/>
      <c r="AA549"/>
      <c r="AB549"/>
    </row>
    <row r="550" spans="26:28">
      <c r="Z550"/>
      <c r="AA550"/>
      <c r="AB550"/>
    </row>
    <row r="551" spans="26:28">
      <c r="Z551"/>
      <c r="AA551"/>
      <c r="AB551"/>
    </row>
    <row r="552" spans="26:28">
      <c r="Z552"/>
      <c r="AA552"/>
      <c r="AB552"/>
    </row>
    <row r="553" spans="26:28">
      <c r="Z553"/>
      <c r="AA553"/>
      <c r="AB553"/>
    </row>
    <row r="554" spans="26:28">
      <c r="Z554"/>
      <c r="AA554"/>
      <c r="AB554"/>
    </row>
    <row r="555" spans="26:28">
      <c r="Z555"/>
      <c r="AA555"/>
      <c r="AB555"/>
    </row>
    <row r="556" spans="26:28">
      <c r="Z556"/>
      <c r="AA556"/>
      <c r="AB556"/>
    </row>
    <row r="557" spans="26:28">
      <c r="Z557"/>
      <c r="AA557"/>
      <c r="AB557"/>
    </row>
    <row r="558" spans="26:28">
      <c r="Z558"/>
      <c r="AA558"/>
      <c r="AB558"/>
    </row>
    <row r="559" spans="26:28">
      <c r="Z559"/>
      <c r="AA559"/>
      <c r="AB559"/>
    </row>
    <row r="560" spans="26:28">
      <c r="Z560"/>
      <c r="AA560"/>
      <c r="AB560"/>
    </row>
    <row r="561" spans="26:28">
      <c r="Z561"/>
      <c r="AA561"/>
      <c r="AB561"/>
    </row>
    <row r="562" spans="26:28">
      <c r="Z562"/>
      <c r="AA562"/>
      <c r="AB562"/>
    </row>
    <row r="563" spans="26:28">
      <c r="Z563"/>
      <c r="AA563"/>
      <c r="AB563"/>
    </row>
    <row r="564" spans="26:28">
      <c r="Z564"/>
      <c r="AA564"/>
      <c r="AB564"/>
    </row>
    <row r="565" spans="26:28">
      <c r="Z565"/>
      <c r="AA565"/>
      <c r="AB565"/>
    </row>
    <row r="566" spans="26:28">
      <c r="Z566"/>
      <c r="AA566"/>
      <c r="AB566"/>
    </row>
    <row r="567" spans="26:28">
      <c r="Z567"/>
      <c r="AA567"/>
      <c r="AB567"/>
    </row>
    <row r="568" spans="26:28">
      <c r="Z568"/>
      <c r="AA568"/>
      <c r="AB568"/>
    </row>
    <row r="569" spans="26:28">
      <c r="Z569"/>
      <c r="AA569"/>
      <c r="AB569"/>
    </row>
    <row r="570" spans="26:28">
      <c r="Z570"/>
      <c r="AA570"/>
      <c r="AB570"/>
    </row>
    <row r="571" spans="26:28">
      <c r="Z571"/>
      <c r="AA571"/>
      <c r="AB571"/>
    </row>
    <row r="572" spans="26:28">
      <c r="Z572"/>
      <c r="AA572"/>
      <c r="AB572"/>
    </row>
    <row r="573" spans="26:28">
      <c r="Z573"/>
      <c r="AA573"/>
      <c r="AB573"/>
    </row>
    <row r="574" spans="26:28">
      <c r="Z574"/>
      <c r="AA574"/>
      <c r="AB574"/>
    </row>
    <row r="575" spans="26:28">
      <c r="Z575"/>
      <c r="AA575"/>
      <c r="AB575"/>
    </row>
    <row r="576" spans="26:28">
      <c r="Z576"/>
      <c r="AA576"/>
      <c r="AB576"/>
    </row>
    <row r="577" spans="26:28">
      <c r="Z577"/>
      <c r="AA577"/>
      <c r="AB577"/>
    </row>
    <row r="578" spans="26:28">
      <c r="Z578"/>
      <c r="AA578"/>
      <c r="AB578"/>
    </row>
    <row r="579" spans="26:28">
      <c r="Z579"/>
      <c r="AA579"/>
      <c r="AB579"/>
    </row>
    <row r="580" spans="26:28">
      <c r="Z580"/>
      <c r="AA580"/>
      <c r="AB580"/>
    </row>
    <row r="581" spans="26:28">
      <c r="Z581"/>
      <c r="AA581"/>
      <c r="AB581"/>
    </row>
    <row r="582" spans="26:28">
      <c r="Z582"/>
      <c r="AA582"/>
      <c r="AB582"/>
    </row>
    <row r="583" spans="26:28">
      <c r="Z583"/>
      <c r="AA583"/>
      <c r="AB583"/>
    </row>
    <row r="584" spans="26:28">
      <c r="Z584"/>
      <c r="AA584"/>
      <c r="AB584"/>
    </row>
    <row r="585" spans="26:28">
      <c r="Z585"/>
      <c r="AA585"/>
      <c r="AB585"/>
    </row>
    <row r="586" spans="26:28">
      <c r="Z586"/>
      <c r="AA586"/>
      <c r="AB586"/>
    </row>
    <row r="587" spans="26:28">
      <c r="Z587"/>
      <c r="AA587"/>
      <c r="AB587"/>
    </row>
    <row r="588" spans="26:28">
      <c r="Z588"/>
      <c r="AA588"/>
      <c r="AB588"/>
    </row>
    <row r="589" spans="26:28">
      <c r="Z589"/>
      <c r="AA589"/>
      <c r="AB589"/>
    </row>
    <row r="590" spans="26:28">
      <c r="Z590"/>
      <c r="AA590"/>
      <c r="AB590"/>
    </row>
    <row r="591" spans="26:28">
      <c r="Z591"/>
      <c r="AA591"/>
      <c r="AB591"/>
    </row>
    <row r="592" spans="26:28">
      <c r="Z592"/>
      <c r="AA592"/>
      <c r="AB592"/>
    </row>
    <row r="593" spans="26:28">
      <c r="Z593"/>
      <c r="AA593"/>
      <c r="AB593"/>
    </row>
    <row r="594" spans="26:28">
      <c r="Z594"/>
      <c r="AA594"/>
      <c r="AB594"/>
    </row>
    <row r="595" spans="26:28">
      <c r="Z595"/>
      <c r="AA595"/>
      <c r="AB595"/>
    </row>
    <row r="596" spans="26:28">
      <c r="Z596"/>
      <c r="AA596"/>
      <c r="AB596"/>
    </row>
    <row r="597" spans="26:28">
      <c r="Z597"/>
      <c r="AA597"/>
      <c r="AB597"/>
    </row>
    <row r="598" spans="26:28">
      <c r="Z598"/>
      <c r="AA598"/>
      <c r="AB598"/>
    </row>
    <row r="599" spans="26:28">
      <c r="Z599"/>
      <c r="AA599"/>
      <c r="AB599"/>
    </row>
    <row r="600" spans="26:28">
      <c r="Z600"/>
      <c r="AA600"/>
      <c r="AB600"/>
    </row>
    <row r="601" spans="26:28">
      <c r="Z601"/>
      <c r="AA601"/>
      <c r="AB601"/>
    </row>
    <row r="602" spans="26:28">
      <c r="Z602"/>
      <c r="AA602"/>
      <c r="AB602"/>
    </row>
    <row r="603" spans="26:28">
      <c r="Z603"/>
      <c r="AA603"/>
      <c r="AB603"/>
    </row>
    <row r="604" spans="26:28">
      <c r="Z604"/>
      <c r="AA604"/>
      <c r="AB604"/>
    </row>
    <row r="605" spans="26:28">
      <c r="Z605"/>
      <c r="AA605"/>
      <c r="AB605"/>
    </row>
    <row r="606" spans="26:28">
      <c r="Z606"/>
      <c r="AA606"/>
      <c r="AB606"/>
    </row>
    <row r="607" spans="26:28">
      <c r="Z607"/>
      <c r="AA607"/>
      <c r="AB607"/>
    </row>
    <row r="608" spans="26:28">
      <c r="Z608"/>
      <c r="AA608"/>
      <c r="AB608"/>
    </row>
    <row r="609" spans="26:28">
      <c r="Z609"/>
      <c r="AA609"/>
      <c r="AB609"/>
    </row>
    <row r="610" spans="26:28">
      <c r="Z610"/>
      <c r="AA610"/>
      <c r="AB610"/>
    </row>
    <row r="611" spans="26:28">
      <c r="Z611"/>
      <c r="AA611"/>
      <c r="AB611"/>
    </row>
    <row r="612" spans="26:28">
      <c r="Z612"/>
      <c r="AA612"/>
      <c r="AB612"/>
    </row>
    <row r="613" spans="26:28">
      <c r="Z613"/>
      <c r="AA613"/>
      <c r="AB613"/>
    </row>
    <row r="614" spans="26:28">
      <c r="Z614"/>
      <c r="AA614"/>
      <c r="AB614"/>
    </row>
    <row r="615" spans="26:28">
      <c r="Z615"/>
      <c r="AA615"/>
      <c r="AB615"/>
    </row>
    <row r="616" spans="26:28">
      <c r="Z616"/>
      <c r="AA616"/>
      <c r="AB616"/>
    </row>
    <row r="617" spans="26:28">
      <c r="Z617"/>
      <c r="AA617"/>
      <c r="AB617"/>
    </row>
    <row r="618" spans="26:28">
      <c r="Z618"/>
      <c r="AA618"/>
      <c r="AB618"/>
    </row>
    <row r="619" spans="26:28">
      <c r="Z619"/>
      <c r="AA619"/>
      <c r="AB619"/>
    </row>
    <row r="620" spans="26:28">
      <c r="Z620"/>
      <c r="AA620"/>
      <c r="AB620"/>
    </row>
    <row r="621" spans="26:28">
      <c r="Z621"/>
      <c r="AA621"/>
      <c r="AB621"/>
    </row>
    <row r="622" spans="26:28">
      <c r="Z622"/>
      <c r="AA622"/>
      <c r="AB622"/>
    </row>
    <row r="623" spans="26:28">
      <c r="Z623"/>
      <c r="AA623"/>
      <c r="AB623"/>
    </row>
    <row r="624" spans="26:28">
      <c r="Z624"/>
      <c r="AA624"/>
      <c r="AB624"/>
    </row>
    <row r="625" spans="26:28">
      <c r="Z625"/>
      <c r="AA625"/>
      <c r="AB625"/>
    </row>
    <row r="626" spans="26:28">
      <c r="Z626"/>
      <c r="AA626"/>
      <c r="AB626"/>
    </row>
    <row r="627" spans="26:28">
      <c r="Z627"/>
      <c r="AA627"/>
      <c r="AB627"/>
    </row>
    <row r="628" spans="26:28">
      <c r="Z628"/>
      <c r="AA628"/>
      <c r="AB628"/>
    </row>
    <row r="629" spans="26:28">
      <c r="Z629"/>
      <c r="AA629"/>
      <c r="AB629"/>
    </row>
    <row r="630" spans="26:28">
      <c r="Z630"/>
      <c r="AA630"/>
      <c r="AB630"/>
    </row>
    <row r="631" spans="26:28">
      <c r="Z631"/>
      <c r="AA631"/>
      <c r="AB631"/>
    </row>
    <row r="632" spans="26:28">
      <c r="Z632"/>
      <c r="AA632"/>
      <c r="AB632"/>
    </row>
    <row r="633" spans="26:28">
      <c r="Z633"/>
      <c r="AA633"/>
      <c r="AB633"/>
    </row>
    <row r="634" spans="26:28">
      <c r="Z634"/>
      <c r="AA634"/>
      <c r="AB634"/>
    </row>
    <row r="635" spans="26:28">
      <c r="Z635"/>
      <c r="AA635"/>
      <c r="AB635"/>
    </row>
    <row r="636" spans="26:28">
      <c r="Z636"/>
      <c r="AA636"/>
      <c r="AB636"/>
    </row>
    <row r="637" spans="26:28">
      <c r="Z637"/>
      <c r="AA637"/>
      <c r="AB637"/>
    </row>
    <row r="638" spans="26:28">
      <c r="Z638"/>
      <c r="AA638"/>
      <c r="AB638"/>
    </row>
    <row r="639" spans="26:28">
      <c r="Z639"/>
      <c r="AA639"/>
      <c r="AB639"/>
    </row>
    <row r="640" spans="26:28">
      <c r="Z640"/>
      <c r="AA640"/>
      <c r="AB640"/>
    </row>
    <row r="641" spans="26:28">
      <c r="Z641"/>
      <c r="AA641"/>
      <c r="AB641"/>
    </row>
    <row r="642" spans="26:28">
      <c r="Z642"/>
      <c r="AA642"/>
      <c r="AB642"/>
    </row>
    <row r="643" spans="26:28">
      <c r="Z643"/>
      <c r="AA643"/>
      <c r="AB643"/>
    </row>
    <row r="644" spans="26:28">
      <c r="Z644"/>
      <c r="AA644"/>
      <c r="AB644"/>
    </row>
    <row r="645" spans="26:28">
      <c r="Z645"/>
      <c r="AA645"/>
      <c r="AB645"/>
    </row>
    <row r="646" spans="26:28">
      <c r="Z646"/>
      <c r="AA646"/>
      <c r="AB646"/>
    </row>
    <row r="647" spans="26:28">
      <c r="Z647"/>
      <c r="AA647"/>
      <c r="AB647"/>
    </row>
    <row r="648" spans="26:28">
      <c r="Z648"/>
      <c r="AA648"/>
      <c r="AB648"/>
    </row>
    <row r="649" spans="26:28">
      <c r="Z649"/>
      <c r="AA649"/>
      <c r="AB649"/>
    </row>
    <row r="650" spans="26:28">
      <c r="Z650"/>
      <c r="AA650"/>
      <c r="AB650"/>
    </row>
    <row r="651" spans="26:28">
      <c r="Z651"/>
      <c r="AA651"/>
      <c r="AB651"/>
    </row>
    <row r="652" spans="26:28">
      <c r="Z652"/>
      <c r="AA652"/>
      <c r="AB652"/>
    </row>
    <row r="653" spans="26:28">
      <c r="Z653"/>
      <c r="AA653"/>
      <c r="AB653"/>
    </row>
    <row r="654" spans="26:28">
      <c r="Z654"/>
      <c r="AA654"/>
      <c r="AB654"/>
    </row>
    <row r="655" spans="26:28">
      <c r="Z655"/>
      <c r="AA655"/>
      <c r="AB655"/>
    </row>
    <row r="656" spans="26:28">
      <c r="Z656"/>
      <c r="AA656"/>
      <c r="AB656"/>
    </row>
    <row r="657" spans="26:28">
      <c r="Z657"/>
      <c r="AA657"/>
      <c r="AB657"/>
    </row>
    <row r="658" spans="26:28">
      <c r="Z658"/>
      <c r="AA658"/>
      <c r="AB658"/>
    </row>
    <row r="659" spans="26:28">
      <c r="Z659"/>
      <c r="AA659"/>
      <c r="AB659"/>
    </row>
    <row r="660" spans="26:28">
      <c r="Z660"/>
      <c r="AA660"/>
      <c r="AB660"/>
    </row>
    <row r="661" spans="26:28">
      <c r="Z661"/>
      <c r="AA661"/>
      <c r="AB661"/>
    </row>
    <row r="662" spans="26:28">
      <c r="Z662"/>
      <c r="AA662"/>
      <c r="AB662"/>
    </row>
    <row r="663" spans="26:28">
      <c r="Z663"/>
      <c r="AA663"/>
      <c r="AB663"/>
    </row>
    <row r="664" spans="26:28">
      <c r="Z664"/>
      <c r="AA664"/>
      <c r="AB664"/>
    </row>
    <row r="665" spans="26:28">
      <c r="Z665"/>
      <c r="AA665"/>
      <c r="AB665"/>
    </row>
    <row r="666" spans="26:28">
      <c r="Z666"/>
      <c r="AA666"/>
      <c r="AB666"/>
    </row>
    <row r="667" spans="26:28">
      <c r="Z667"/>
      <c r="AA667"/>
      <c r="AB667"/>
    </row>
    <row r="668" spans="26:28">
      <c r="Z668"/>
      <c r="AA668"/>
      <c r="AB668"/>
    </row>
    <row r="669" spans="26:28">
      <c r="Z669"/>
      <c r="AA669"/>
      <c r="AB669"/>
    </row>
    <row r="670" spans="26:28">
      <c r="Z670"/>
      <c r="AA670"/>
      <c r="AB670"/>
    </row>
    <row r="671" spans="26:28">
      <c r="Z671"/>
      <c r="AA671"/>
      <c r="AB671"/>
    </row>
    <row r="672" spans="26:28">
      <c r="Z672"/>
      <c r="AA672"/>
      <c r="AB672"/>
    </row>
    <row r="673" spans="26:28">
      <c r="Z673"/>
      <c r="AA673"/>
      <c r="AB673"/>
    </row>
    <row r="674" spans="26:28">
      <c r="Z674"/>
      <c r="AA674"/>
      <c r="AB674"/>
    </row>
    <row r="675" spans="26:28">
      <c r="Z675"/>
      <c r="AA675"/>
      <c r="AB675"/>
    </row>
    <row r="676" spans="26:28">
      <c r="Z676"/>
      <c r="AA676"/>
      <c r="AB676"/>
    </row>
    <row r="677" spans="26:28">
      <c r="Z677"/>
      <c r="AA677"/>
      <c r="AB677"/>
    </row>
    <row r="678" spans="26:28">
      <c r="Z678"/>
      <c r="AA678"/>
      <c r="AB678"/>
    </row>
    <row r="679" spans="26:28">
      <c r="Z679"/>
      <c r="AA679"/>
      <c r="AB679"/>
    </row>
    <row r="680" spans="26:28">
      <c r="Z680"/>
      <c r="AA680"/>
      <c r="AB680"/>
    </row>
    <row r="681" spans="26:28">
      <c r="Z681"/>
      <c r="AA681"/>
      <c r="AB681"/>
    </row>
    <row r="682" spans="26:28">
      <c r="Z682"/>
      <c r="AA682"/>
      <c r="AB682"/>
    </row>
    <row r="683" spans="26:28">
      <c r="Z683"/>
      <c r="AA683"/>
      <c r="AB683"/>
    </row>
    <row r="684" spans="26:28">
      <c r="Z684"/>
      <c r="AA684"/>
      <c r="AB684"/>
    </row>
    <row r="685" spans="26:28">
      <c r="Z685"/>
      <c r="AA685"/>
      <c r="AB685"/>
    </row>
    <row r="686" spans="26:28">
      <c r="Z686"/>
      <c r="AA686"/>
      <c r="AB686"/>
    </row>
    <row r="687" spans="26:28">
      <c r="Z687"/>
      <c r="AA687"/>
      <c r="AB687"/>
    </row>
    <row r="688" spans="26:28">
      <c r="Z688"/>
      <c r="AA688"/>
      <c r="AB688"/>
    </row>
    <row r="689" spans="26:28">
      <c r="Z689"/>
      <c r="AA689"/>
      <c r="AB689"/>
    </row>
    <row r="690" spans="26:28">
      <c r="Z690"/>
      <c r="AA690"/>
      <c r="AB690"/>
    </row>
    <row r="691" spans="26:28">
      <c r="Z691"/>
      <c r="AA691"/>
      <c r="AB691"/>
    </row>
    <row r="692" spans="26:28">
      <c r="Z692"/>
      <c r="AA692"/>
      <c r="AB692"/>
    </row>
    <row r="693" spans="26:28">
      <c r="Z693"/>
      <c r="AA693"/>
      <c r="AB693"/>
    </row>
    <row r="694" spans="26:28">
      <c r="Z694"/>
      <c r="AA694"/>
      <c r="AB694"/>
    </row>
    <row r="695" spans="26:28">
      <c r="Z695"/>
      <c r="AA695"/>
      <c r="AB695"/>
    </row>
    <row r="696" spans="26:28">
      <c r="Z696"/>
      <c r="AA696"/>
      <c r="AB696"/>
    </row>
    <row r="697" spans="26:28">
      <c r="Z697"/>
      <c r="AA697"/>
      <c r="AB697"/>
    </row>
    <row r="698" spans="26:28">
      <c r="Z698"/>
      <c r="AA698"/>
      <c r="AB698"/>
    </row>
    <row r="699" spans="26:28">
      <c r="Z699"/>
      <c r="AA699"/>
      <c r="AB699"/>
    </row>
    <row r="700" spans="26:28">
      <c r="Z700"/>
      <c r="AA700"/>
      <c r="AB700"/>
    </row>
    <row r="701" spans="26:28">
      <c r="Z701"/>
      <c r="AA701"/>
      <c r="AB701"/>
    </row>
    <row r="702" spans="26:28">
      <c r="Z702"/>
      <c r="AA702"/>
      <c r="AB702"/>
    </row>
    <row r="703" spans="26:28">
      <c r="Z703"/>
      <c r="AA703"/>
      <c r="AB703"/>
    </row>
    <row r="704" spans="26:28">
      <c r="Z704"/>
      <c r="AA704"/>
      <c r="AB704"/>
    </row>
    <row r="705" spans="26:28">
      <c r="Z705"/>
      <c r="AA705"/>
      <c r="AB705"/>
    </row>
    <row r="706" spans="26:28">
      <c r="Z706"/>
      <c r="AA706"/>
      <c r="AB706"/>
    </row>
    <row r="707" spans="26:28">
      <c r="Z707"/>
      <c r="AA707"/>
      <c r="AB707"/>
    </row>
    <row r="708" spans="26:28">
      <c r="Z708"/>
      <c r="AA708"/>
      <c r="AB708"/>
    </row>
    <row r="709" spans="26:28">
      <c r="Z709"/>
      <c r="AA709"/>
      <c r="AB709"/>
    </row>
    <row r="710" spans="26:28">
      <c r="Z710"/>
      <c r="AA710"/>
      <c r="AB710"/>
    </row>
    <row r="711" spans="26:28">
      <c r="Z711"/>
      <c r="AA711"/>
      <c r="AB711"/>
    </row>
    <row r="712" spans="26:28">
      <c r="Z712"/>
      <c r="AA712"/>
      <c r="AB712"/>
    </row>
    <row r="713" spans="26:28">
      <c r="Z713"/>
      <c r="AA713"/>
      <c r="AB713"/>
    </row>
    <row r="714" spans="26:28">
      <c r="Z714"/>
      <c r="AA714"/>
      <c r="AB714"/>
    </row>
    <row r="715" spans="26:28">
      <c r="Z715"/>
      <c r="AA715"/>
      <c r="AB715"/>
    </row>
    <row r="716" spans="26:28">
      <c r="Z716"/>
      <c r="AA716"/>
      <c r="AB716"/>
    </row>
    <row r="717" spans="26:28">
      <c r="Z717"/>
      <c r="AA717"/>
      <c r="AB717"/>
    </row>
    <row r="718" spans="26:28">
      <c r="Z718"/>
      <c r="AA718"/>
      <c r="AB718"/>
    </row>
    <row r="719" spans="26:28">
      <c r="Z719"/>
      <c r="AA719"/>
      <c r="AB719"/>
    </row>
    <row r="720" spans="26:28">
      <c r="Z720"/>
      <c r="AA720"/>
      <c r="AB720"/>
    </row>
    <row r="721" spans="26:28">
      <c r="Z721"/>
      <c r="AA721"/>
      <c r="AB721"/>
    </row>
    <row r="722" spans="26:28">
      <c r="Z722"/>
      <c r="AA722"/>
      <c r="AB722"/>
    </row>
    <row r="723" spans="26:28">
      <c r="Z723"/>
      <c r="AA723"/>
      <c r="AB723"/>
    </row>
    <row r="724" spans="26:28">
      <c r="Z724"/>
      <c r="AA724"/>
      <c r="AB724"/>
    </row>
    <row r="725" spans="26:28">
      <c r="Z725"/>
      <c r="AA725"/>
      <c r="AB725"/>
    </row>
    <row r="726" spans="26:28">
      <c r="Z726"/>
      <c r="AA726"/>
      <c r="AB726"/>
    </row>
    <row r="727" spans="26:28">
      <c r="Z727"/>
      <c r="AA727"/>
      <c r="AB727"/>
    </row>
    <row r="728" spans="26:28">
      <c r="Z728"/>
      <c r="AA728"/>
      <c r="AB728"/>
    </row>
    <row r="729" spans="26:28">
      <c r="Z729"/>
      <c r="AA729"/>
      <c r="AB729"/>
    </row>
    <row r="730" spans="26:28">
      <c r="Z730"/>
      <c r="AA730"/>
      <c r="AB730"/>
    </row>
    <row r="731" spans="26:28">
      <c r="Z731"/>
      <c r="AA731"/>
      <c r="AB731"/>
    </row>
    <row r="732" spans="26:28">
      <c r="Z732"/>
      <c r="AA732"/>
      <c r="AB732"/>
    </row>
    <row r="733" spans="26:28">
      <c r="Z733"/>
      <c r="AA733"/>
      <c r="AB733"/>
    </row>
    <row r="734" spans="26:28">
      <c r="Z734"/>
      <c r="AA734"/>
      <c r="AB734"/>
    </row>
    <row r="735" spans="26:28">
      <c r="Z735"/>
      <c r="AA735"/>
      <c r="AB735"/>
    </row>
    <row r="736" spans="26:28">
      <c r="Z736"/>
      <c r="AA736"/>
      <c r="AB736"/>
    </row>
    <row r="737" spans="26:28">
      <c r="Z737"/>
      <c r="AA737"/>
      <c r="AB737"/>
    </row>
    <row r="738" spans="26:28">
      <c r="Z738"/>
      <c r="AA738"/>
      <c r="AB738"/>
    </row>
    <row r="739" spans="26:28">
      <c r="Z739"/>
      <c r="AA739"/>
      <c r="AB739"/>
    </row>
    <row r="740" spans="26:28">
      <c r="Z740"/>
      <c r="AA740"/>
      <c r="AB740"/>
    </row>
    <row r="741" spans="26:28">
      <c r="Z741"/>
      <c r="AA741"/>
      <c r="AB741"/>
    </row>
    <row r="742" spans="26:28">
      <c r="Z742"/>
      <c r="AA742"/>
      <c r="AB742"/>
    </row>
    <row r="743" spans="26:28">
      <c r="Z743"/>
      <c r="AA743"/>
      <c r="AB743"/>
    </row>
    <row r="744" spans="26:28">
      <c r="Z744"/>
      <c r="AA744"/>
      <c r="AB744"/>
    </row>
    <row r="745" spans="26:28">
      <c r="Z745"/>
      <c r="AA745"/>
      <c r="AB745"/>
    </row>
    <row r="746" spans="26:28">
      <c r="Z746"/>
      <c r="AA746"/>
      <c r="AB746"/>
    </row>
    <row r="747" spans="26:28">
      <c r="Z747"/>
      <c r="AA747"/>
      <c r="AB747"/>
    </row>
    <row r="748" spans="26:28">
      <c r="Z748"/>
      <c r="AA748"/>
      <c r="AB748"/>
    </row>
    <row r="749" spans="26:28">
      <c r="Z749"/>
      <c r="AA749"/>
      <c r="AB749"/>
    </row>
    <row r="750" spans="26:28">
      <c r="Z750"/>
      <c r="AA750"/>
      <c r="AB750"/>
    </row>
    <row r="751" spans="26:28">
      <c r="Z751"/>
      <c r="AA751"/>
      <c r="AB751"/>
    </row>
    <row r="752" spans="26:28">
      <c r="Z752"/>
      <c r="AA752"/>
      <c r="AB752"/>
    </row>
    <row r="753" spans="26:28">
      <c r="Z753"/>
      <c r="AA753"/>
      <c r="AB753"/>
    </row>
    <row r="754" spans="26:28">
      <c r="Z754"/>
      <c r="AA754"/>
      <c r="AB754"/>
    </row>
    <row r="755" spans="26:28">
      <c r="Z755"/>
      <c r="AA755"/>
      <c r="AB755"/>
    </row>
    <row r="756" spans="26:28">
      <c r="Z756"/>
      <c r="AA756"/>
      <c r="AB756"/>
    </row>
    <row r="757" spans="26:28">
      <c r="Z757"/>
      <c r="AA757"/>
      <c r="AB757"/>
    </row>
    <row r="758" spans="26:28">
      <c r="Z758"/>
      <c r="AA758"/>
      <c r="AB758"/>
    </row>
    <row r="759" spans="26:28">
      <c r="Z759"/>
      <c r="AA759"/>
      <c r="AB759"/>
    </row>
    <row r="760" spans="26:28">
      <c r="Z760"/>
      <c r="AA760"/>
      <c r="AB760"/>
    </row>
    <row r="761" spans="26:28">
      <c r="Z761"/>
      <c r="AA761"/>
      <c r="AB761"/>
    </row>
    <row r="762" spans="26:28">
      <c r="Z762"/>
      <c r="AA762"/>
      <c r="AB762"/>
    </row>
    <row r="763" spans="26:28">
      <c r="Z763"/>
      <c r="AA763"/>
      <c r="AB763"/>
    </row>
    <row r="764" spans="26:28">
      <c r="Z764"/>
      <c r="AA764"/>
      <c r="AB764"/>
    </row>
    <row r="765" spans="26:28">
      <c r="Z765"/>
      <c r="AA765"/>
      <c r="AB765"/>
    </row>
    <row r="766" spans="26:28">
      <c r="Z766"/>
      <c r="AA766"/>
      <c r="AB766"/>
    </row>
    <row r="767" spans="26:28">
      <c r="Z767"/>
      <c r="AA767"/>
      <c r="AB767"/>
    </row>
    <row r="768" spans="26:28">
      <c r="Z768"/>
      <c r="AA768"/>
      <c r="AB768"/>
    </row>
    <row r="769" spans="26:28">
      <c r="Z769"/>
      <c r="AA769"/>
      <c r="AB769"/>
    </row>
    <row r="770" spans="26:28">
      <c r="Z770"/>
      <c r="AA770"/>
      <c r="AB770"/>
    </row>
    <row r="771" spans="26:28">
      <c r="Z771"/>
      <c r="AA771"/>
      <c r="AB771"/>
    </row>
    <row r="772" spans="26:28">
      <c r="Z772"/>
      <c r="AA772"/>
      <c r="AB772"/>
    </row>
    <row r="773" spans="26:28">
      <c r="Z773"/>
      <c r="AA773"/>
      <c r="AB773"/>
    </row>
    <row r="774" spans="26:28">
      <c r="Z774"/>
      <c r="AA774"/>
      <c r="AB774"/>
    </row>
    <row r="775" spans="26:28">
      <c r="Z775"/>
      <c r="AA775"/>
      <c r="AB775"/>
    </row>
    <row r="776" spans="26:28">
      <c r="Z776"/>
      <c r="AA776"/>
      <c r="AB776"/>
    </row>
    <row r="777" spans="26:28">
      <c r="Z777"/>
      <c r="AA777"/>
      <c r="AB777"/>
    </row>
    <row r="778" spans="26:28">
      <c r="Z778"/>
      <c r="AA778"/>
      <c r="AB778"/>
    </row>
    <row r="779" spans="26:28">
      <c r="Z779"/>
      <c r="AA779"/>
      <c r="AB779"/>
    </row>
    <row r="780" spans="26:28">
      <c r="Z780"/>
      <c r="AA780"/>
      <c r="AB780"/>
    </row>
    <row r="781" spans="26:28">
      <c r="Z781"/>
      <c r="AA781"/>
      <c r="AB781"/>
    </row>
    <row r="782" spans="26:28">
      <c r="Z782"/>
      <c r="AA782"/>
      <c r="AB782"/>
    </row>
    <row r="783" spans="26:28">
      <c r="Z783"/>
      <c r="AA783"/>
      <c r="AB783"/>
    </row>
    <row r="784" spans="26:28">
      <c r="Z784"/>
      <c r="AA784"/>
      <c r="AB784"/>
    </row>
    <row r="785" spans="26:28">
      <c r="Z785"/>
      <c r="AA785"/>
      <c r="AB785"/>
    </row>
    <row r="786" spans="26:28">
      <c r="Z786"/>
      <c r="AA786"/>
      <c r="AB786"/>
    </row>
    <row r="787" spans="26:28">
      <c r="Z787"/>
      <c r="AA787"/>
      <c r="AB787"/>
    </row>
    <row r="788" spans="26:28">
      <c r="Z788"/>
      <c r="AA788"/>
      <c r="AB788"/>
    </row>
    <row r="789" spans="26:28">
      <c r="Z789"/>
      <c r="AA789"/>
      <c r="AB789"/>
    </row>
    <row r="790" spans="26:28">
      <c r="Z790"/>
      <c r="AA790"/>
      <c r="AB790"/>
    </row>
    <row r="791" spans="26:28">
      <c r="Z791"/>
      <c r="AA791"/>
      <c r="AB791"/>
    </row>
    <row r="792" spans="26:28">
      <c r="Z792"/>
      <c r="AA792"/>
      <c r="AB792"/>
    </row>
    <row r="793" spans="26:28">
      <c r="Z793"/>
      <c r="AA793"/>
      <c r="AB793"/>
    </row>
    <row r="794" spans="26:28">
      <c r="Z794"/>
      <c r="AA794"/>
      <c r="AB794"/>
    </row>
    <row r="795" spans="26:28">
      <c r="Z795"/>
      <c r="AA795"/>
      <c r="AB795"/>
    </row>
    <row r="796" spans="26:28">
      <c r="Z796"/>
      <c r="AA796"/>
      <c r="AB796"/>
    </row>
    <row r="797" spans="26:28">
      <c r="Z797"/>
      <c r="AA797"/>
      <c r="AB797"/>
    </row>
    <row r="798" spans="26:28">
      <c r="Z798"/>
      <c r="AA798"/>
      <c r="AB798"/>
    </row>
    <row r="799" spans="26:28">
      <c r="Z799"/>
      <c r="AA799"/>
      <c r="AB799"/>
    </row>
    <row r="800" spans="26:28">
      <c r="Z800"/>
      <c r="AA800"/>
      <c r="AB800"/>
    </row>
    <row r="801" spans="26:28">
      <c r="Z801"/>
      <c r="AA801"/>
      <c r="AB801"/>
    </row>
    <row r="802" spans="26:28">
      <c r="Z802"/>
      <c r="AA802"/>
      <c r="AB802"/>
    </row>
    <row r="803" spans="26:28">
      <c r="Z803"/>
      <c r="AA803"/>
      <c r="AB803"/>
    </row>
    <row r="804" spans="26:28">
      <c r="Z804"/>
      <c r="AA804"/>
      <c r="AB804"/>
    </row>
    <row r="805" spans="26:28">
      <c r="Z805"/>
      <c r="AA805"/>
      <c r="AB805"/>
    </row>
    <row r="806" spans="26:28">
      <c r="Z806"/>
      <c r="AA806"/>
      <c r="AB806"/>
    </row>
    <row r="807" spans="26:28">
      <c r="Z807"/>
      <c r="AA807"/>
      <c r="AB807"/>
    </row>
    <row r="808" spans="26:28">
      <c r="Z808"/>
      <c r="AA808"/>
      <c r="AB808"/>
    </row>
    <row r="809" spans="26:28">
      <c r="Z809"/>
      <c r="AA809"/>
      <c r="AB809"/>
    </row>
    <row r="810" spans="26:28">
      <c r="Z810"/>
      <c r="AA810"/>
      <c r="AB810"/>
    </row>
    <row r="811" spans="26:28">
      <c r="Z811"/>
      <c r="AA811"/>
      <c r="AB811"/>
    </row>
    <row r="812" spans="26:28">
      <c r="Z812"/>
      <c r="AA812"/>
      <c r="AB812"/>
    </row>
    <row r="813" spans="26:28">
      <c r="Z813"/>
      <c r="AA813"/>
      <c r="AB813"/>
    </row>
    <row r="814" spans="26:28">
      <c r="Z814"/>
      <c r="AA814"/>
      <c r="AB814"/>
    </row>
    <row r="815" spans="26:28">
      <c r="Z815"/>
      <c r="AA815"/>
      <c r="AB815"/>
    </row>
    <row r="816" spans="26:28">
      <c r="Z816"/>
      <c r="AA816"/>
      <c r="AB816"/>
    </row>
    <row r="817" spans="26:28">
      <c r="Z817"/>
      <c r="AA817"/>
      <c r="AB817"/>
    </row>
    <row r="818" spans="26:28">
      <c r="Z818"/>
      <c r="AA818"/>
      <c r="AB818"/>
    </row>
    <row r="819" spans="26:28">
      <c r="Z819"/>
      <c r="AA819"/>
      <c r="AB819"/>
    </row>
    <row r="820" spans="26:28">
      <c r="Z820"/>
      <c r="AA820"/>
      <c r="AB820"/>
    </row>
    <row r="821" spans="26:28">
      <c r="Z821"/>
      <c r="AA821"/>
      <c r="AB821"/>
    </row>
    <row r="822" spans="26:28">
      <c r="Z822"/>
      <c r="AA822"/>
      <c r="AB822"/>
    </row>
    <row r="823" spans="26:28">
      <c r="Z823"/>
      <c r="AA823"/>
      <c r="AB823"/>
    </row>
    <row r="824" spans="26:28">
      <c r="Z824"/>
      <c r="AA824"/>
      <c r="AB824"/>
    </row>
    <row r="825" spans="26:28">
      <c r="Z825"/>
      <c r="AA825"/>
      <c r="AB825"/>
    </row>
    <row r="826" spans="26:28">
      <c r="Z826"/>
      <c r="AA826"/>
      <c r="AB826"/>
    </row>
    <row r="827" spans="26:28">
      <c r="Z827"/>
      <c r="AA827"/>
      <c r="AB827"/>
    </row>
    <row r="828" spans="26:28">
      <c r="Z828"/>
      <c r="AA828"/>
      <c r="AB828"/>
    </row>
    <row r="829" spans="26:28">
      <c r="Z829"/>
      <c r="AA829"/>
      <c r="AB829"/>
    </row>
    <row r="830" spans="26:28">
      <c r="Z830"/>
      <c r="AA830"/>
      <c r="AB830"/>
    </row>
    <row r="831" spans="26:28">
      <c r="Z831"/>
      <c r="AA831"/>
      <c r="AB831"/>
    </row>
    <row r="832" spans="26:28">
      <c r="Z832"/>
      <c r="AA832"/>
      <c r="AB832"/>
    </row>
    <row r="833" spans="26:28">
      <c r="Z833"/>
      <c r="AA833"/>
      <c r="AB833"/>
    </row>
    <row r="834" spans="26:28">
      <c r="Z834"/>
      <c r="AA834"/>
      <c r="AB834"/>
    </row>
    <row r="835" spans="26:28">
      <c r="Z835"/>
      <c r="AA835"/>
      <c r="AB835"/>
    </row>
    <row r="836" spans="26:28">
      <c r="Z836"/>
      <c r="AA836"/>
      <c r="AB836"/>
    </row>
    <row r="837" spans="26:28">
      <c r="Z837"/>
      <c r="AA837"/>
      <c r="AB837"/>
    </row>
    <row r="838" spans="26:28">
      <c r="Z838"/>
      <c r="AA838"/>
      <c r="AB838"/>
    </row>
    <row r="839" spans="26:28">
      <c r="Z839"/>
      <c r="AA839"/>
      <c r="AB839"/>
    </row>
    <row r="840" spans="26:28">
      <c r="Z840"/>
      <c r="AA840"/>
      <c r="AB840"/>
    </row>
    <row r="841" spans="26:28">
      <c r="Z841"/>
      <c r="AA841"/>
      <c r="AB841"/>
    </row>
    <row r="842" spans="26:28">
      <c r="Z842"/>
      <c r="AA842"/>
      <c r="AB842"/>
    </row>
    <row r="843" spans="26:28">
      <c r="Z843"/>
      <c r="AA843"/>
      <c r="AB843"/>
    </row>
    <row r="844" spans="26:28">
      <c r="Z844"/>
      <c r="AA844"/>
      <c r="AB844"/>
    </row>
    <row r="845" spans="26:28">
      <c r="Z845"/>
      <c r="AA845"/>
      <c r="AB845"/>
    </row>
    <row r="846" spans="26:28">
      <c r="Z846"/>
      <c r="AA846"/>
      <c r="AB846"/>
    </row>
    <row r="847" spans="26:28">
      <c r="Z847"/>
      <c r="AA847"/>
      <c r="AB847"/>
    </row>
    <row r="848" spans="26:28">
      <c r="Z848"/>
      <c r="AA848"/>
      <c r="AB848"/>
    </row>
    <row r="849" spans="26:28">
      <c r="Z849"/>
      <c r="AA849"/>
      <c r="AB849"/>
    </row>
    <row r="850" spans="26:28">
      <c r="Z850"/>
      <c r="AA850"/>
      <c r="AB850"/>
    </row>
    <row r="851" spans="26:28">
      <c r="Z851"/>
      <c r="AA851"/>
      <c r="AB851"/>
    </row>
    <row r="852" spans="26:28">
      <c r="Z852"/>
      <c r="AA852"/>
      <c r="AB852"/>
    </row>
    <row r="853" spans="26:28">
      <c r="Z853"/>
      <c r="AA853"/>
      <c r="AB853"/>
    </row>
    <row r="854" spans="26:28">
      <c r="Z854"/>
      <c r="AA854"/>
      <c r="AB854"/>
    </row>
    <row r="855" spans="26:28">
      <c r="Z855"/>
      <c r="AA855"/>
      <c r="AB855"/>
    </row>
    <row r="856" spans="26:28">
      <c r="Z856"/>
      <c r="AA856"/>
      <c r="AB856"/>
    </row>
    <row r="857" spans="26:28">
      <c r="Z857"/>
      <c r="AA857"/>
      <c r="AB857"/>
    </row>
    <row r="858" spans="26:28">
      <c r="Z858"/>
      <c r="AA858"/>
      <c r="AB858"/>
    </row>
    <row r="859" spans="26:28">
      <c r="Z859"/>
      <c r="AA859"/>
      <c r="AB859"/>
    </row>
    <row r="860" spans="26:28">
      <c r="Z860"/>
      <c r="AA860"/>
      <c r="AB860"/>
    </row>
    <row r="861" spans="26:28">
      <c r="Z861"/>
      <c r="AA861"/>
      <c r="AB861"/>
    </row>
    <row r="862" spans="26:28">
      <c r="Z862"/>
      <c r="AA862"/>
      <c r="AB862"/>
    </row>
    <row r="863" spans="26:28">
      <c r="Z863"/>
      <c r="AA863"/>
      <c r="AB863"/>
    </row>
    <row r="864" spans="26:28">
      <c r="Z864"/>
      <c r="AA864"/>
      <c r="AB864"/>
    </row>
    <row r="865" spans="26:28">
      <c r="Z865"/>
      <c r="AA865"/>
      <c r="AB865"/>
    </row>
    <row r="866" spans="26:28">
      <c r="Z866"/>
      <c r="AA866"/>
      <c r="AB866"/>
    </row>
    <row r="867" spans="26:28">
      <c r="Z867"/>
      <c r="AA867"/>
      <c r="AB867"/>
    </row>
    <row r="868" spans="26:28">
      <c r="Z868"/>
      <c r="AA868"/>
      <c r="AB868"/>
    </row>
    <row r="869" spans="26:28">
      <c r="Z869"/>
      <c r="AA869"/>
      <c r="AB869"/>
    </row>
    <row r="870" spans="26:28">
      <c r="Z870"/>
      <c r="AA870"/>
      <c r="AB870"/>
    </row>
    <row r="871" spans="26:28">
      <c r="Z871"/>
      <c r="AA871"/>
      <c r="AB871"/>
    </row>
    <row r="872" spans="26:28">
      <c r="Z872"/>
      <c r="AA872"/>
      <c r="AB872"/>
    </row>
    <row r="873" spans="26:28">
      <c r="Z873"/>
      <c r="AA873"/>
      <c r="AB873"/>
    </row>
    <row r="874" spans="26:28">
      <c r="Z874"/>
      <c r="AA874"/>
      <c r="AB874"/>
    </row>
    <row r="875" spans="26:28">
      <c r="Z875"/>
      <c r="AA875"/>
      <c r="AB875"/>
    </row>
    <row r="876" spans="26:28">
      <c r="Z876"/>
      <c r="AA876"/>
      <c r="AB876"/>
    </row>
    <row r="877" spans="26:28">
      <c r="Z877"/>
      <c r="AA877"/>
      <c r="AB877"/>
    </row>
    <row r="878" spans="26:28">
      <c r="Z878"/>
      <c r="AA878"/>
      <c r="AB878"/>
    </row>
    <row r="879" spans="26:28">
      <c r="Z879"/>
      <c r="AA879"/>
      <c r="AB879"/>
    </row>
    <row r="880" spans="26:28">
      <c r="Z880"/>
      <c r="AA880"/>
      <c r="AB880"/>
    </row>
    <row r="881" spans="26:28">
      <c r="Z881"/>
      <c r="AA881"/>
      <c r="AB881"/>
    </row>
    <row r="882" spans="26:28">
      <c r="Z882"/>
      <c r="AA882"/>
      <c r="AB882"/>
    </row>
    <row r="883" spans="26:28">
      <c r="Z883"/>
      <c r="AA883"/>
      <c r="AB883"/>
    </row>
    <row r="884" spans="26:28">
      <c r="Z884"/>
      <c r="AA884"/>
      <c r="AB884"/>
    </row>
    <row r="885" spans="26:28">
      <c r="Z885"/>
      <c r="AA885"/>
      <c r="AB885"/>
    </row>
    <row r="886" spans="26:28">
      <c r="Z886"/>
      <c r="AA886"/>
      <c r="AB886"/>
    </row>
    <row r="887" spans="26:28">
      <c r="Z887"/>
      <c r="AA887"/>
      <c r="AB887"/>
    </row>
    <row r="888" spans="26:28">
      <c r="Z888"/>
      <c r="AA888"/>
      <c r="AB888"/>
    </row>
    <row r="889" spans="26:28">
      <c r="Z889"/>
      <c r="AA889"/>
      <c r="AB889"/>
    </row>
    <row r="890" spans="26:28">
      <c r="Z890"/>
      <c r="AA890"/>
      <c r="AB890"/>
    </row>
    <row r="891" spans="26:28">
      <c r="Z891"/>
      <c r="AA891"/>
      <c r="AB891"/>
    </row>
    <row r="892" spans="26:28">
      <c r="Z892"/>
      <c r="AA892"/>
      <c r="AB892"/>
    </row>
    <row r="893" spans="26:28">
      <c r="Z893"/>
      <c r="AA893"/>
      <c r="AB893"/>
    </row>
    <row r="894" spans="26:28">
      <c r="Z894"/>
      <c r="AA894"/>
      <c r="AB894"/>
    </row>
    <row r="895" spans="26:28">
      <c r="Z895"/>
      <c r="AA895"/>
      <c r="AB895"/>
    </row>
    <row r="896" spans="26:28">
      <c r="Z896"/>
      <c r="AA896"/>
      <c r="AB896"/>
    </row>
    <row r="897" spans="26:28">
      <c r="Z897"/>
      <c r="AA897"/>
      <c r="AB897"/>
    </row>
    <row r="898" spans="26:28">
      <c r="Z898"/>
      <c r="AA898"/>
      <c r="AB898"/>
    </row>
    <row r="899" spans="26:28">
      <c r="Z899"/>
      <c r="AA899"/>
      <c r="AB899"/>
    </row>
    <row r="900" spans="26:28">
      <c r="Z900"/>
      <c r="AA900"/>
      <c r="AB900"/>
    </row>
    <row r="901" spans="26:28">
      <c r="Z901"/>
      <c r="AA901"/>
      <c r="AB901"/>
    </row>
    <row r="902" spans="26:28">
      <c r="Z902"/>
      <c r="AA902"/>
      <c r="AB902"/>
    </row>
    <row r="903" spans="26:28">
      <c r="Z903"/>
      <c r="AA903"/>
      <c r="AB903"/>
    </row>
    <row r="904" spans="26:28">
      <c r="Z904"/>
      <c r="AA904"/>
      <c r="AB904"/>
    </row>
    <row r="905" spans="26:28">
      <c r="Z905"/>
      <c r="AA905"/>
      <c r="AB905"/>
    </row>
    <row r="906" spans="26:28">
      <c r="Z906"/>
      <c r="AA906"/>
      <c r="AB906"/>
    </row>
    <row r="907" spans="26:28">
      <c r="Z907"/>
      <c r="AA907"/>
      <c r="AB907"/>
    </row>
    <row r="908" spans="26:28">
      <c r="Z908"/>
      <c r="AA908"/>
      <c r="AB908"/>
    </row>
    <row r="909" spans="26:28">
      <c r="Z909"/>
      <c r="AA909"/>
      <c r="AB909"/>
    </row>
    <row r="910" spans="26:28">
      <c r="Z910"/>
      <c r="AA910"/>
      <c r="AB910"/>
    </row>
    <row r="911" spans="26:28">
      <c r="Z911"/>
      <c r="AA911"/>
      <c r="AB911"/>
    </row>
    <row r="912" spans="26:28">
      <c r="Z912"/>
      <c r="AA912"/>
      <c r="AB912"/>
    </row>
    <row r="913" spans="26:28">
      <c r="Z913"/>
      <c r="AA913"/>
      <c r="AB913"/>
    </row>
    <row r="914" spans="26:28">
      <c r="Z914"/>
      <c r="AA914"/>
      <c r="AB914"/>
    </row>
    <row r="915" spans="26:28">
      <c r="Z915"/>
      <c r="AA915"/>
      <c r="AB915"/>
    </row>
    <row r="916" spans="26:28">
      <c r="Z916"/>
      <c r="AA916"/>
      <c r="AB916"/>
    </row>
    <row r="917" spans="26:28">
      <c r="Z917"/>
      <c r="AA917"/>
      <c r="AB917"/>
    </row>
    <row r="918" spans="26:28">
      <c r="Z918"/>
      <c r="AA918"/>
      <c r="AB918"/>
    </row>
    <row r="919" spans="26:28">
      <c r="Z919"/>
      <c r="AA919"/>
      <c r="AB919"/>
    </row>
    <row r="920" spans="26:28">
      <c r="Z920"/>
      <c r="AA920"/>
      <c r="AB920"/>
    </row>
    <row r="921" spans="26:28">
      <c r="Z921"/>
      <c r="AA921"/>
      <c r="AB921"/>
    </row>
    <row r="922" spans="26:28">
      <c r="Z922"/>
      <c r="AA922"/>
      <c r="AB922"/>
    </row>
    <row r="923" spans="26:28">
      <c r="Z923"/>
      <c r="AA923"/>
      <c r="AB923"/>
    </row>
    <row r="924" spans="26:28">
      <c r="Z924"/>
      <c r="AA924"/>
      <c r="AB924"/>
    </row>
    <row r="925" spans="26:28">
      <c r="Z925"/>
      <c r="AA925"/>
      <c r="AB925"/>
    </row>
    <row r="926" spans="26:28">
      <c r="Z926"/>
      <c r="AA926"/>
      <c r="AB926"/>
    </row>
    <row r="927" spans="26:28">
      <c r="Z927"/>
      <c r="AA927"/>
      <c r="AB927"/>
    </row>
    <row r="928" spans="26:28">
      <c r="Z928"/>
      <c r="AA928"/>
      <c r="AB928"/>
    </row>
    <row r="929" spans="26:28">
      <c r="Z929"/>
      <c r="AA929"/>
      <c r="AB929"/>
    </row>
    <row r="930" spans="26:28">
      <c r="Z930"/>
      <c r="AA930"/>
      <c r="AB930"/>
    </row>
    <row r="931" spans="26:28">
      <c r="Z931"/>
      <c r="AA931"/>
      <c r="AB931"/>
    </row>
    <row r="932" spans="26:28">
      <c r="Z932"/>
      <c r="AA932"/>
      <c r="AB932"/>
    </row>
    <row r="933" spans="26:28">
      <c r="Z933"/>
      <c r="AA933"/>
      <c r="AB933"/>
    </row>
    <row r="934" spans="26:28">
      <c r="Z934"/>
      <c r="AA934"/>
      <c r="AB934"/>
    </row>
    <row r="935" spans="26:28">
      <c r="Z935"/>
      <c r="AA935"/>
      <c r="AB935"/>
    </row>
    <row r="936" spans="26:28">
      <c r="Z936"/>
      <c r="AA936"/>
      <c r="AB936"/>
    </row>
    <row r="937" spans="26:28">
      <c r="Z937"/>
      <c r="AA937"/>
      <c r="AB937"/>
    </row>
    <row r="938" spans="26:28">
      <c r="Z938"/>
      <c r="AA938"/>
      <c r="AB938"/>
    </row>
    <row r="939" spans="26:28">
      <c r="Z939"/>
      <c r="AA939"/>
      <c r="AB939"/>
    </row>
    <row r="940" spans="26:28">
      <c r="Z940"/>
      <c r="AA940"/>
      <c r="AB940"/>
    </row>
    <row r="941" spans="26:28">
      <c r="Z941"/>
      <c r="AA941"/>
      <c r="AB941"/>
    </row>
    <row r="942" spans="26:28">
      <c r="Z942"/>
      <c r="AA942"/>
      <c r="AB942"/>
    </row>
    <row r="943" spans="26:28">
      <c r="Z943"/>
      <c r="AA943"/>
      <c r="AB943"/>
    </row>
    <row r="944" spans="26:28">
      <c r="Z944"/>
      <c r="AA944"/>
      <c r="AB944"/>
    </row>
    <row r="945" spans="26:28">
      <c r="Z945"/>
      <c r="AA945"/>
      <c r="AB945"/>
    </row>
    <row r="946" spans="26:28">
      <c r="Z946"/>
      <c r="AA946"/>
      <c r="AB946"/>
    </row>
    <row r="947" spans="26:28">
      <c r="Z947"/>
      <c r="AA947"/>
      <c r="AB947"/>
    </row>
    <row r="948" spans="26:28">
      <c r="Z948"/>
      <c r="AA948"/>
      <c r="AB948"/>
    </row>
    <row r="949" spans="26:28">
      <c r="Z949"/>
      <c r="AA949"/>
      <c r="AB949"/>
    </row>
    <row r="950" spans="26:28">
      <c r="Z950"/>
      <c r="AA950"/>
      <c r="AB950"/>
    </row>
    <row r="951" spans="26:28">
      <c r="Z951"/>
      <c r="AA951"/>
      <c r="AB951"/>
    </row>
    <row r="952" spans="26:28">
      <c r="Z952"/>
      <c r="AA952"/>
      <c r="AB952"/>
    </row>
    <row r="953" spans="26:28">
      <c r="Z953"/>
      <c r="AA953"/>
      <c r="AB953"/>
    </row>
    <row r="954" spans="26:28">
      <c r="Z954"/>
      <c r="AA954"/>
      <c r="AB954"/>
    </row>
    <row r="955" spans="26:28">
      <c r="Z955"/>
      <c r="AA955"/>
      <c r="AB955"/>
    </row>
    <row r="956" spans="26:28">
      <c r="Z956"/>
      <c r="AA956"/>
      <c r="AB956"/>
    </row>
    <row r="957" spans="26:28">
      <c r="Z957"/>
      <c r="AA957"/>
      <c r="AB957"/>
    </row>
    <row r="958" spans="26:28">
      <c r="Z958"/>
      <c r="AA958"/>
      <c r="AB958"/>
    </row>
    <row r="959" spans="26:28">
      <c r="Z959"/>
      <c r="AA959"/>
      <c r="AB959"/>
    </row>
    <row r="960" spans="26:28">
      <c r="Z960"/>
      <c r="AA960"/>
      <c r="AB960"/>
    </row>
    <row r="961" spans="26:28">
      <c r="Z961"/>
      <c r="AA961"/>
      <c r="AB961"/>
    </row>
    <row r="962" spans="26:28">
      <c r="Z962"/>
      <c r="AA962"/>
      <c r="AB962"/>
    </row>
    <row r="963" spans="26:28">
      <c r="Z963"/>
      <c r="AA963"/>
      <c r="AB963"/>
    </row>
    <row r="964" spans="26:28">
      <c r="Z964"/>
      <c r="AA964"/>
      <c r="AB964"/>
    </row>
    <row r="965" spans="26:28">
      <c r="Z965"/>
      <c r="AA965"/>
      <c r="AB965"/>
    </row>
    <row r="966" spans="26:28">
      <c r="Z966"/>
      <c r="AA966"/>
      <c r="AB966"/>
    </row>
    <row r="967" spans="26:28">
      <c r="Z967"/>
      <c r="AA967"/>
      <c r="AB967"/>
    </row>
    <row r="968" spans="26:28">
      <c r="Z968"/>
      <c r="AA968"/>
      <c r="AB968"/>
    </row>
    <row r="969" spans="26:28">
      <c r="Z969"/>
      <c r="AA969"/>
      <c r="AB969"/>
    </row>
    <row r="970" spans="26:28">
      <c r="Z970"/>
      <c r="AA970"/>
      <c r="AB970"/>
    </row>
    <row r="971" spans="26:28">
      <c r="Z971"/>
      <c r="AA971"/>
      <c r="AB971"/>
    </row>
    <row r="972" spans="26:28">
      <c r="Z972"/>
      <c r="AA972"/>
      <c r="AB972"/>
    </row>
    <row r="973" spans="26:28">
      <c r="Z973"/>
      <c r="AA973"/>
      <c r="AB973"/>
    </row>
    <row r="974" spans="26:28">
      <c r="Z974"/>
      <c r="AA974"/>
      <c r="AB974"/>
    </row>
    <row r="975" spans="26:28">
      <c r="Z975"/>
      <c r="AA975"/>
      <c r="AB975"/>
    </row>
    <row r="976" spans="26:28">
      <c r="Z976"/>
      <c r="AA976"/>
      <c r="AB976"/>
    </row>
    <row r="977" spans="26:28">
      <c r="Z977"/>
      <c r="AA977"/>
      <c r="AB977"/>
    </row>
    <row r="978" spans="26:28">
      <c r="Z978"/>
      <c r="AA978"/>
      <c r="AB978"/>
    </row>
    <row r="979" spans="26:28">
      <c r="Z979"/>
      <c r="AA979"/>
      <c r="AB979"/>
    </row>
    <row r="980" spans="26:28">
      <c r="Z980"/>
      <c r="AA980"/>
      <c r="AB980"/>
    </row>
    <row r="981" spans="26:28">
      <c r="Z981"/>
      <c r="AA981"/>
      <c r="AB981"/>
    </row>
    <row r="982" spans="26:28">
      <c r="Z982"/>
      <c r="AA982"/>
      <c r="AB982"/>
    </row>
    <row r="983" spans="26:28">
      <c r="Z983"/>
      <c r="AA983"/>
      <c r="AB983"/>
    </row>
    <row r="984" spans="26:28">
      <c r="Z984"/>
      <c r="AA984"/>
      <c r="AB984"/>
    </row>
    <row r="985" spans="26:28">
      <c r="Z985"/>
      <c r="AA985"/>
      <c r="AB985"/>
    </row>
    <row r="986" spans="26:28">
      <c r="Z986"/>
      <c r="AA986"/>
      <c r="AB986"/>
    </row>
    <row r="987" spans="26:28">
      <c r="Z987"/>
      <c r="AA987"/>
      <c r="AB987"/>
    </row>
    <row r="988" spans="26:28">
      <c r="Z988"/>
      <c r="AA988"/>
      <c r="AB988"/>
    </row>
    <row r="989" spans="26:28">
      <c r="Z989"/>
      <c r="AA989"/>
      <c r="AB989"/>
    </row>
    <row r="990" spans="26:28">
      <c r="Z990"/>
      <c r="AA990"/>
      <c r="AB990"/>
    </row>
    <row r="991" spans="26:28">
      <c r="Z991"/>
      <c r="AA991"/>
      <c r="AB991"/>
    </row>
    <row r="992" spans="26:28">
      <c r="Z992"/>
      <c r="AA992"/>
      <c r="AB992"/>
    </row>
    <row r="993" spans="26:28">
      <c r="Z993"/>
      <c r="AA993"/>
      <c r="AB993"/>
    </row>
    <row r="994" spans="26:28">
      <c r="Z994"/>
      <c r="AA994"/>
      <c r="AB994"/>
    </row>
    <row r="995" spans="26:28">
      <c r="Z995"/>
      <c r="AA995"/>
      <c r="AB995"/>
    </row>
    <row r="996" spans="26:28">
      <c r="Z996"/>
      <c r="AA996"/>
      <c r="AB996"/>
    </row>
    <row r="997" spans="26:28">
      <c r="Z997"/>
      <c r="AA997"/>
      <c r="AB997"/>
    </row>
    <row r="998" spans="26:28">
      <c r="Z998"/>
      <c r="AA998"/>
      <c r="AB998"/>
    </row>
    <row r="999" spans="26:28">
      <c r="Z999"/>
      <c r="AA999"/>
      <c r="AB999"/>
    </row>
    <row r="1000" spans="26:28">
      <c r="Z1000"/>
      <c r="AA1000"/>
      <c r="AB1000"/>
    </row>
    <row r="1001" spans="26:28">
      <c r="Z1001"/>
      <c r="AA1001"/>
      <c r="AB1001"/>
    </row>
    <row r="1002" spans="26:28">
      <c r="Z1002"/>
      <c r="AA1002"/>
      <c r="AB1002"/>
    </row>
    <row r="1003" spans="26:28">
      <c r="Z1003"/>
      <c r="AA1003"/>
      <c r="AB1003"/>
    </row>
    <row r="1004" spans="26:28">
      <c r="Z1004"/>
      <c r="AA1004"/>
      <c r="AB1004"/>
    </row>
    <row r="1005" spans="26:28">
      <c r="Z1005"/>
      <c r="AA1005"/>
      <c r="AB1005"/>
    </row>
    <row r="1006" spans="26:28">
      <c r="Z1006"/>
      <c r="AA1006"/>
      <c r="AB1006"/>
    </row>
    <row r="1007" spans="26:28">
      <c r="Z1007"/>
      <c r="AA1007"/>
      <c r="AB1007"/>
    </row>
    <row r="1008" spans="26:28">
      <c r="Z1008"/>
      <c r="AA1008"/>
      <c r="AB1008"/>
    </row>
    <row r="1009" spans="26:28">
      <c r="Z1009"/>
      <c r="AA1009"/>
      <c r="AB1009"/>
    </row>
    <row r="1010" spans="26:28">
      <c r="Z1010"/>
      <c r="AA1010"/>
      <c r="AB1010"/>
    </row>
    <row r="1011" spans="26:28">
      <c r="Z1011"/>
      <c r="AA1011"/>
      <c r="AB1011"/>
    </row>
    <row r="1012" spans="26:28">
      <c r="Z1012"/>
      <c r="AA1012"/>
      <c r="AB1012"/>
    </row>
    <row r="1013" spans="26:28">
      <c r="Z1013"/>
      <c r="AA1013"/>
      <c r="AB1013"/>
    </row>
    <row r="1014" spans="26:28">
      <c r="Z1014"/>
      <c r="AA1014"/>
      <c r="AB1014"/>
    </row>
    <row r="1015" spans="26:28">
      <c r="Z1015"/>
      <c r="AA1015"/>
      <c r="AB1015"/>
    </row>
    <row r="1016" spans="26:28">
      <c r="Z1016"/>
      <c r="AA1016"/>
      <c r="AB1016"/>
    </row>
    <row r="1017" spans="26:28">
      <c r="Z1017"/>
      <c r="AA1017"/>
      <c r="AB1017"/>
    </row>
    <row r="1018" spans="26:28">
      <c r="Z1018"/>
      <c r="AA1018"/>
      <c r="AB1018"/>
    </row>
    <row r="1019" spans="26:28">
      <c r="Z1019"/>
      <c r="AA1019"/>
      <c r="AB1019"/>
    </row>
    <row r="1020" spans="26:28">
      <c r="Z1020"/>
      <c r="AA1020"/>
      <c r="AB1020"/>
    </row>
    <row r="1021" spans="26:28">
      <c r="Z1021"/>
      <c r="AA1021"/>
      <c r="AB1021"/>
    </row>
    <row r="1022" spans="26:28">
      <c r="Z1022"/>
      <c r="AA1022"/>
      <c r="AB1022"/>
    </row>
    <row r="1023" spans="26:28">
      <c r="Z1023"/>
      <c r="AA1023"/>
      <c r="AB1023"/>
    </row>
    <row r="1024" spans="26:28">
      <c r="Z1024"/>
      <c r="AA1024"/>
      <c r="AB1024"/>
    </row>
    <row r="1025" spans="26:28">
      <c r="Z1025"/>
      <c r="AA1025"/>
      <c r="AB1025"/>
    </row>
    <row r="1026" spans="26:28">
      <c r="Z1026"/>
      <c r="AA1026"/>
      <c r="AB1026"/>
    </row>
    <row r="1027" spans="26:28">
      <c r="Z1027"/>
      <c r="AA1027"/>
      <c r="AB1027"/>
    </row>
    <row r="1028" spans="26:28">
      <c r="Z1028"/>
      <c r="AA1028"/>
      <c r="AB1028"/>
    </row>
    <row r="1029" spans="26:28">
      <c r="Z1029"/>
      <c r="AA1029"/>
      <c r="AB1029"/>
    </row>
    <row r="1030" spans="26:28">
      <c r="Z1030"/>
      <c r="AA1030"/>
      <c r="AB1030"/>
    </row>
    <row r="1031" spans="26:28">
      <c r="Z1031"/>
      <c r="AA1031"/>
      <c r="AB1031"/>
    </row>
    <row r="1032" spans="26:28">
      <c r="Z1032"/>
      <c r="AA1032"/>
      <c r="AB1032"/>
    </row>
    <row r="1033" spans="26:28">
      <c r="Z1033"/>
      <c r="AA1033"/>
      <c r="AB1033"/>
    </row>
    <row r="1034" spans="26:28">
      <c r="Z1034"/>
      <c r="AA1034"/>
      <c r="AB1034"/>
    </row>
    <row r="1035" spans="26:28">
      <c r="Z1035"/>
      <c r="AA1035"/>
      <c r="AB1035"/>
    </row>
    <row r="1036" spans="26:28">
      <c r="Z1036"/>
      <c r="AA1036"/>
      <c r="AB1036"/>
    </row>
    <row r="1037" spans="26:28">
      <c r="Z1037"/>
      <c r="AA1037"/>
      <c r="AB1037"/>
    </row>
    <row r="1038" spans="26:28">
      <c r="Z1038"/>
      <c r="AA1038"/>
      <c r="AB1038"/>
    </row>
    <row r="1039" spans="26:28">
      <c r="Z1039"/>
      <c r="AA1039"/>
      <c r="AB1039"/>
    </row>
    <row r="1040" spans="26:28">
      <c r="Z1040"/>
      <c r="AA1040"/>
      <c r="AB1040"/>
    </row>
    <row r="1041" spans="26:28">
      <c r="Z1041"/>
      <c r="AA1041"/>
      <c r="AB1041"/>
    </row>
    <row r="1042" spans="26:28">
      <c r="Z1042"/>
      <c r="AA1042"/>
      <c r="AB1042"/>
    </row>
    <row r="1043" spans="26:28">
      <c r="Z1043"/>
      <c r="AA1043"/>
      <c r="AB1043"/>
    </row>
    <row r="1044" spans="26:28">
      <c r="Z1044"/>
      <c r="AA1044"/>
      <c r="AB1044"/>
    </row>
    <row r="1045" spans="26:28">
      <c r="Z1045"/>
      <c r="AA1045"/>
      <c r="AB1045"/>
    </row>
    <row r="1046" spans="26:28">
      <c r="Z1046"/>
      <c r="AA1046"/>
      <c r="AB1046"/>
    </row>
    <row r="1047" spans="26:28">
      <c r="Z1047"/>
      <c r="AA1047"/>
      <c r="AB1047"/>
    </row>
    <row r="1048" spans="26:28">
      <c r="Z1048"/>
      <c r="AA1048"/>
      <c r="AB1048"/>
    </row>
    <row r="1049" spans="26:28">
      <c r="Z1049"/>
      <c r="AA1049"/>
      <c r="AB1049"/>
    </row>
    <row r="1050" spans="26:28">
      <c r="Z1050"/>
      <c r="AA1050"/>
      <c r="AB1050"/>
    </row>
    <row r="1051" spans="26:28">
      <c r="Z1051"/>
      <c r="AA1051"/>
      <c r="AB1051"/>
    </row>
    <row r="1052" spans="26:28">
      <c r="Z1052"/>
      <c r="AA1052"/>
      <c r="AB1052"/>
    </row>
    <row r="1053" spans="26:28">
      <c r="Z1053"/>
      <c r="AA1053"/>
      <c r="AB1053"/>
    </row>
    <row r="1054" spans="26:28">
      <c r="Z1054"/>
      <c r="AA1054"/>
      <c r="AB1054"/>
    </row>
    <row r="1055" spans="26:28">
      <c r="Z1055"/>
      <c r="AA1055"/>
      <c r="AB1055"/>
    </row>
    <row r="1056" spans="26:28">
      <c r="Z1056"/>
      <c r="AA1056"/>
      <c r="AB1056"/>
    </row>
    <row r="1057" spans="26:28">
      <c r="Z1057"/>
      <c r="AA1057"/>
      <c r="AB1057"/>
    </row>
    <row r="1058" spans="26:28">
      <c r="Z1058"/>
      <c r="AA1058"/>
      <c r="AB1058"/>
    </row>
    <row r="1059" spans="26:28">
      <c r="Z1059"/>
      <c r="AA1059"/>
      <c r="AB1059"/>
    </row>
    <row r="1060" spans="26:28">
      <c r="Z1060"/>
      <c r="AA1060"/>
      <c r="AB1060"/>
    </row>
    <row r="1061" spans="26:28">
      <c r="Z1061"/>
      <c r="AA1061"/>
      <c r="AB1061"/>
    </row>
    <row r="1062" spans="26:28">
      <c r="Z1062"/>
      <c r="AA1062"/>
      <c r="AB1062"/>
    </row>
    <row r="1063" spans="26:28">
      <c r="Z1063"/>
      <c r="AA1063"/>
      <c r="AB1063"/>
    </row>
    <row r="1064" spans="26:28">
      <c r="Z1064"/>
      <c r="AA1064"/>
      <c r="AB1064"/>
    </row>
    <row r="1065" spans="26:28">
      <c r="Z1065"/>
      <c r="AA1065"/>
      <c r="AB1065"/>
    </row>
    <row r="1066" spans="26:28">
      <c r="Z1066"/>
      <c r="AA1066"/>
      <c r="AB1066"/>
    </row>
    <row r="1067" spans="26:28">
      <c r="Z1067"/>
      <c r="AA1067"/>
      <c r="AB1067"/>
    </row>
    <row r="1068" spans="26:28">
      <c r="Z1068"/>
      <c r="AA1068"/>
      <c r="AB1068"/>
    </row>
    <row r="1069" spans="26:28">
      <c r="Z1069"/>
      <c r="AA1069"/>
      <c r="AB1069"/>
    </row>
    <row r="1070" spans="26:28">
      <c r="Z1070"/>
      <c r="AA1070"/>
      <c r="AB1070"/>
    </row>
    <row r="1071" spans="26:28">
      <c r="Z1071"/>
      <c r="AA1071"/>
      <c r="AB1071"/>
    </row>
    <row r="1072" spans="26:28">
      <c r="Z1072"/>
      <c r="AA1072"/>
      <c r="AB1072"/>
    </row>
    <row r="1073" spans="26:28">
      <c r="Z1073"/>
      <c r="AA1073"/>
      <c r="AB1073"/>
    </row>
    <row r="1074" spans="26:28">
      <c r="Z1074"/>
      <c r="AA1074"/>
      <c r="AB1074"/>
    </row>
    <row r="1075" spans="26:28">
      <c r="Z1075"/>
      <c r="AA1075"/>
      <c r="AB1075"/>
    </row>
    <row r="1076" spans="26:28">
      <c r="Z1076"/>
      <c r="AA1076"/>
      <c r="AB1076"/>
    </row>
    <row r="1077" spans="26:28">
      <c r="Z1077"/>
      <c r="AA1077"/>
      <c r="AB1077"/>
    </row>
    <row r="1078" spans="26:28">
      <c r="Z1078"/>
      <c r="AA1078"/>
      <c r="AB1078"/>
    </row>
    <row r="1079" spans="26:28">
      <c r="Z1079"/>
      <c r="AA1079"/>
      <c r="AB1079"/>
    </row>
    <row r="1080" spans="26:28">
      <c r="Z1080"/>
      <c r="AA1080"/>
      <c r="AB1080"/>
    </row>
    <row r="1081" spans="26:28">
      <c r="Z1081"/>
      <c r="AA1081"/>
      <c r="AB1081"/>
    </row>
    <row r="1082" spans="26:28">
      <c r="Z1082"/>
      <c r="AA1082"/>
      <c r="AB1082"/>
    </row>
    <row r="1083" spans="26:28">
      <c r="Z1083"/>
      <c r="AA1083"/>
      <c r="AB1083"/>
    </row>
    <row r="1084" spans="26:28">
      <c r="Z1084"/>
      <c r="AA1084"/>
      <c r="AB1084"/>
    </row>
    <row r="1085" spans="26:28">
      <c r="Z1085"/>
      <c r="AA1085"/>
      <c r="AB1085"/>
    </row>
    <row r="1086" spans="26:28">
      <c r="Z1086"/>
      <c r="AA1086"/>
      <c r="AB1086"/>
    </row>
    <row r="1087" spans="26:28">
      <c r="Z1087"/>
      <c r="AA1087"/>
      <c r="AB1087"/>
    </row>
    <row r="1088" spans="26:28">
      <c r="Z1088"/>
      <c r="AA1088"/>
      <c r="AB1088"/>
    </row>
    <row r="1089" spans="26:28">
      <c r="Z1089"/>
      <c r="AA1089"/>
      <c r="AB1089"/>
    </row>
    <row r="1090" spans="26:28">
      <c r="Z1090"/>
      <c r="AA1090"/>
      <c r="AB1090"/>
    </row>
    <row r="1091" spans="26:28">
      <c r="Z1091"/>
      <c r="AA1091"/>
      <c r="AB1091"/>
    </row>
    <row r="1092" spans="26:28">
      <c r="Z1092"/>
      <c r="AA1092"/>
      <c r="AB1092"/>
    </row>
    <row r="1093" spans="26:28">
      <c r="Z1093"/>
      <c r="AA1093"/>
      <c r="AB1093"/>
    </row>
    <row r="1094" spans="26:28">
      <c r="Z1094"/>
      <c r="AA1094"/>
      <c r="AB1094"/>
    </row>
    <row r="1095" spans="26:28">
      <c r="Z1095"/>
      <c r="AA1095"/>
      <c r="AB1095"/>
    </row>
    <row r="1096" spans="26:28">
      <c r="Z1096"/>
      <c r="AA1096"/>
      <c r="AB1096"/>
    </row>
    <row r="1097" spans="26:28">
      <c r="Z1097"/>
      <c r="AA1097"/>
      <c r="AB1097"/>
    </row>
    <row r="1098" spans="26:28">
      <c r="Z1098"/>
      <c r="AA1098"/>
      <c r="AB1098"/>
    </row>
    <row r="1099" spans="26:28">
      <c r="Z1099"/>
      <c r="AA1099"/>
      <c r="AB1099"/>
    </row>
    <row r="1100" spans="26:28">
      <c r="Z1100"/>
      <c r="AA1100"/>
      <c r="AB1100"/>
    </row>
    <row r="1101" spans="26:28">
      <c r="Z1101"/>
      <c r="AA1101"/>
      <c r="AB1101"/>
    </row>
    <row r="1102" spans="26:28">
      <c r="Z1102"/>
      <c r="AA1102"/>
      <c r="AB1102"/>
    </row>
    <row r="1103" spans="26:28">
      <c r="Z1103"/>
      <c r="AA1103"/>
      <c r="AB1103"/>
    </row>
    <row r="1104" spans="26:28">
      <c r="Z1104"/>
      <c r="AA1104"/>
      <c r="AB1104"/>
    </row>
    <row r="1105" spans="26:28">
      <c r="Z1105"/>
      <c r="AA1105"/>
      <c r="AB1105"/>
    </row>
    <row r="1106" spans="26:28">
      <c r="Z1106"/>
      <c r="AA1106"/>
      <c r="AB1106"/>
    </row>
    <row r="1107" spans="26:28">
      <c r="Z1107"/>
      <c r="AA1107"/>
      <c r="AB1107"/>
    </row>
    <row r="1108" spans="26:28">
      <c r="Z1108"/>
      <c r="AA1108"/>
      <c r="AB1108"/>
    </row>
    <row r="1109" spans="26:28">
      <c r="Z1109"/>
      <c r="AA1109"/>
      <c r="AB1109"/>
    </row>
    <row r="1110" spans="26:28">
      <c r="Z1110"/>
      <c r="AA1110"/>
      <c r="AB1110"/>
    </row>
    <row r="1111" spans="26:28">
      <c r="Z1111"/>
      <c r="AA1111"/>
      <c r="AB1111"/>
    </row>
    <row r="1112" spans="26:28">
      <c r="Z1112"/>
      <c r="AA1112"/>
      <c r="AB1112"/>
    </row>
    <row r="1113" spans="26:28">
      <c r="Z1113"/>
      <c r="AA1113"/>
      <c r="AB1113"/>
    </row>
    <row r="1114" spans="26:28">
      <c r="Z1114"/>
      <c r="AA1114"/>
      <c r="AB1114"/>
    </row>
    <row r="1115" spans="26:28">
      <c r="Z1115"/>
      <c r="AA1115"/>
      <c r="AB1115"/>
    </row>
    <row r="1116" spans="26:28">
      <c r="Z1116"/>
      <c r="AA1116"/>
      <c r="AB1116"/>
    </row>
    <row r="1117" spans="26:28">
      <c r="Z1117"/>
      <c r="AA1117"/>
      <c r="AB1117"/>
    </row>
    <row r="1118" spans="26:28">
      <c r="Z1118"/>
      <c r="AA1118"/>
      <c r="AB1118"/>
    </row>
    <row r="1119" spans="26:28">
      <c r="Z1119"/>
      <c r="AA1119"/>
      <c r="AB1119"/>
    </row>
    <row r="1120" spans="26:28">
      <c r="Z1120"/>
      <c r="AA1120"/>
      <c r="AB1120"/>
    </row>
    <row r="1121" spans="26:28">
      <c r="Z1121"/>
      <c r="AA1121"/>
      <c r="AB1121"/>
    </row>
    <row r="1122" spans="26:28">
      <c r="Z1122"/>
      <c r="AA1122"/>
      <c r="AB1122"/>
    </row>
    <row r="1123" spans="26:28">
      <c r="Z1123"/>
      <c r="AA1123"/>
      <c r="AB1123"/>
    </row>
    <row r="1124" spans="26:28">
      <c r="Z1124"/>
      <c r="AA1124"/>
      <c r="AB1124"/>
    </row>
    <row r="1125" spans="26:28">
      <c r="Z1125"/>
      <c r="AA1125"/>
      <c r="AB1125"/>
    </row>
    <row r="1126" spans="26:28">
      <c r="Z1126"/>
      <c r="AA1126"/>
      <c r="AB1126"/>
    </row>
    <row r="1127" spans="26:28">
      <c r="Z1127"/>
      <c r="AA1127"/>
      <c r="AB1127"/>
    </row>
    <row r="1128" spans="26:28">
      <c r="Z1128"/>
      <c r="AA1128"/>
      <c r="AB1128"/>
    </row>
    <row r="1129" spans="26:28">
      <c r="Z1129"/>
      <c r="AA1129"/>
      <c r="AB1129"/>
    </row>
    <row r="1130" spans="26:28">
      <c r="Z1130"/>
      <c r="AA1130"/>
      <c r="AB1130"/>
    </row>
    <row r="1131" spans="26:28">
      <c r="Z1131"/>
      <c r="AA1131"/>
      <c r="AB1131"/>
    </row>
    <row r="1132" spans="26:28">
      <c r="Z1132"/>
      <c r="AA1132"/>
      <c r="AB1132"/>
    </row>
    <row r="1133" spans="26:28">
      <c r="Z1133"/>
      <c r="AA1133"/>
      <c r="AB1133"/>
    </row>
    <row r="1134" spans="26:28">
      <c r="Z1134"/>
      <c r="AA1134"/>
      <c r="AB1134"/>
    </row>
    <row r="1135" spans="26:28">
      <c r="Z1135"/>
      <c r="AA1135"/>
      <c r="AB1135"/>
    </row>
    <row r="1136" spans="26:28">
      <c r="Z1136"/>
      <c r="AA1136"/>
      <c r="AB1136"/>
    </row>
    <row r="1137" spans="26:28">
      <c r="Z1137"/>
      <c r="AA1137"/>
      <c r="AB1137"/>
    </row>
    <row r="1138" spans="26:28">
      <c r="Z1138"/>
      <c r="AA1138"/>
      <c r="AB1138"/>
    </row>
    <row r="1139" spans="26:28">
      <c r="Z1139"/>
      <c r="AA1139"/>
      <c r="AB1139"/>
    </row>
    <row r="1140" spans="26:28">
      <c r="Z1140"/>
      <c r="AA1140"/>
      <c r="AB1140"/>
    </row>
    <row r="1141" spans="26:28">
      <c r="Z1141"/>
      <c r="AA1141"/>
      <c r="AB1141"/>
    </row>
    <row r="1142" spans="26:28">
      <c r="Z1142"/>
      <c r="AA1142"/>
      <c r="AB1142"/>
    </row>
    <row r="1143" spans="26:28">
      <c r="Z1143"/>
      <c r="AA1143"/>
      <c r="AB1143"/>
    </row>
    <row r="1144" spans="26:28">
      <c r="Z1144"/>
      <c r="AA1144"/>
      <c r="AB1144"/>
    </row>
    <row r="1145" spans="26:28">
      <c r="Z1145"/>
      <c r="AA1145"/>
      <c r="AB1145"/>
    </row>
    <row r="1146" spans="26:28">
      <c r="Z1146"/>
      <c r="AA1146"/>
      <c r="AB1146"/>
    </row>
    <row r="1147" spans="26:28">
      <c r="Z1147"/>
      <c r="AA1147"/>
      <c r="AB1147"/>
    </row>
    <row r="1148" spans="26:28">
      <c r="Z1148"/>
      <c r="AA1148"/>
      <c r="AB1148"/>
    </row>
    <row r="1149" spans="26:28">
      <c r="Z1149"/>
      <c r="AA1149"/>
      <c r="AB1149"/>
    </row>
    <row r="1150" spans="26:28">
      <c r="Z1150"/>
      <c r="AA1150"/>
      <c r="AB1150"/>
    </row>
    <row r="1151" spans="26:28">
      <c r="Z1151"/>
      <c r="AA1151"/>
      <c r="AB1151"/>
    </row>
    <row r="1152" spans="26:28">
      <c r="Z1152"/>
      <c r="AA1152"/>
      <c r="AB1152"/>
    </row>
    <row r="1153" spans="26:28">
      <c r="Z1153"/>
      <c r="AA1153"/>
      <c r="AB1153"/>
    </row>
    <row r="1154" spans="26:28">
      <c r="Z1154"/>
      <c r="AA1154"/>
      <c r="AB1154"/>
    </row>
    <row r="1155" spans="26:28">
      <c r="Z1155"/>
      <c r="AA1155"/>
      <c r="AB1155"/>
    </row>
    <row r="1156" spans="26:28">
      <c r="Z1156"/>
      <c r="AA1156"/>
      <c r="AB1156"/>
    </row>
    <row r="1157" spans="26:28">
      <c r="Z1157"/>
      <c r="AA1157"/>
      <c r="AB1157"/>
    </row>
    <row r="1158" spans="26:28">
      <c r="Z1158"/>
      <c r="AA1158"/>
      <c r="AB1158"/>
    </row>
    <row r="1159" spans="26:28">
      <c r="Z1159"/>
      <c r="AA1159"/>
      <c r="AB1159"/>
    </row>
    <row r="1160" spans="26:28">
      <c r="Z1160"/>
      <c r="AA1160"/>
      <c r="AB1160"/>
    </row>
    <row r="1161" spans="26:28">
      <c r="Z1161"/>
      <c r="AA1161"/>
      <c r="AB1161"/>
    </row>
    <row r="1162" spans="26:28">
      <c r="Z1162"/>
      <c r="AA1162"/>
      <c r="AB1162"/>
    </row>
    <row r="1163" spans="26:28">
      <c r="Z1163"/>
      <c r="AA1163"/>
      <c r="AB1163"/>
    </row>
    <row r="1164" spans="26:28">
      <c r="Z1164"/>
      <c r="AA1164"/>
      <c r="AB1164"/>
    </row>
    <row r="1165" spans="26:28">
      <c r="Z1165"/>
      <c r="AA1165"/>
      <c r="AB1165"/>
    </row>
    <row r="1166" spans="26:28">
      <c r="Z1166"/>
      <c r="AA1166"/>
      <c r="AB1166"/>
    </row>
    <row r="1167" spans="26:28">
      <c r="Z1167"/>
      <c r="AA1167"/>
      <c r="AB1167"/>
    </row>
    <row r="1168" spans="26:28">
      <c r="Z1168"/>
      <c r="AA1168"/>
      <c r="AB1168"/>
    </row>
    <row r="1169" spans="26:28">
      <c r="Z1169"/>
      <c r="AA1169"/>
      <c r="AB1169"/>
    </row>
    <row r="1170" spans="26:28">
      <c r="Z1170"/>
      <c r="AA1170"/>
      <c r="AB1170"/>
    </row>
    <row r="1171" spans="26:28">
      <c r="Z1171"/>
      <c r="AA1171"/>
      <c r="AB1171"/>
    </row>
    <row r="1172" spans="26:28">
      <c r="Z1172"/>
      <c r="AA1172"/>
      <c r="AB1172"/>
    </row>
    <row r="1173" spans="26:28">
      <c r="Z1173"/>
      <c r="AA1173"/>
      <c r="AB1173"/>
    </row>
    <row r="1174" spans="26:28">
      <c r="Z1174"/>
      <c r="AA1174"/>
      <c r="AB1174"/>
    </row>
    <row r="1175" spans="26:28">
      <c r="Z1175"/>
      <c r="AA1175"/>
      <c r="AB1175"/>
    </row>
    <row r="1176" spans="26:28">
      <c r="Z1176"/>
      <c r="AA1176"/>
      <c r="AB1176"/>
    </row>
    <row r="1177" spans="26:28">
      <c r="Z1177"/>
      <c r="AA1177"/>
      <c r="AB1177"/>
    </row>
    <row r="1178" spans="26:28">
      <c r="Z1178"/>
      <c r="AA1178"/>
      <c r="AB1178"/>
    </row>
    <row r="1179" spans="26:28">
      <c r="Z1179"/>
      <c r="AA1179"/>
      <c r="AB1179"/>
    </row>
    <row r="1180" spans="26:28">
      <c r="Z1180"/>
      <c r="AA1180"/>
      <c r="AB1180"/>
    </row>
    <row r="1181" spans="26:28">
      <c r="Z1181"/>
      <c r="AA1181"/>
      <c r="AB1181"/>
    </row>
    <row r="1182" spans="26:28">
      <c r="Z1182"/>
      <c r="AA1182"/>
      <c r="AB1182"/>
    </row>
    <row r="1183" spans="26:28">
      <c r="Z1183"/>
      <c r="AA1183"/>
      <c r="AB1183"/>
    </row>
    <row r="1184" spans="26:28">
      <c r="Z1184"/>
      <c r="AA1184"/>
      <c r="AB1184"/>
    </row>
    <row r="1185" spans="26:28">
      <c r="Z1185"/>
      <c r="AA1185"/>
      <c r="AB1185"/>
    </row>
    <row r="1186" spans="26:28">
      <c r="Z1186"/>
      <c r="AA1186"/>
      <c r="AB1186"/>
    </row>
    <row r="1187" spans="26:28">
      <c r="Z1187"/>
      <c r="AA1187"/>
      <c r="AB1187"/>
    </row>
    <row r="1188" spans="26:28">
      <c r="Z1188"/>
      <c r="AA1188"/>
      <c r="AB1188"/>
    </row>
    <row r="1189" spans="26:28">
      <c r="Z1189"/>
      <c r="AA1189"/>
      <c r="AB1189"/>
    </row>
    <row r="1190" spans="26:28">
      <c r="Z1190"/>
      <c r="AA1190"/>
      <c r="AB1190"/>
    </row>
    <row r="1191" spans="26:28">
      <c r="Z1191"/>
      <c r="AA1191"/>
      <c r="AB1191"/>
    </row>
    <row r="1192" spans="26:28">
      <c r="Z1192"/>
      <c r="AA1192"/>
      <c r="AB1192"/>
    </row>
    <row r="1193" spans="26:28">
      <c r="Z1193"/>
      <c r="AA1193"/>
      <c r="AB1193"/>
    </row>
    <row r="1194" spans="26:28">
      <c r="Z1194"/>
      <c r="AA1194"/>
      <c r="AB1194"/>
    </row>
    <row r="1195" spans="26:28">
      <c r="Z1195"/>
      <c r="AA1195"/>
      <c r="AB1195"/>
    </row>
    <row r="1196" spans="26:28">
      <c r="Z1196"/>
      <c r="AA1196"/>
      <c r="AB1196"/>
    </row>
    <row r="1197" spans="26:28">
      <c r="Z1197"/>
      <c r="AA1197"/>
      <c r="AB1197"/>
    </row>
    <row r="1198" spans="26:28">
      <c r="Z1198"/>
      <c r="AA1198"/>
      <c r="AB1198"/>
    </row>
    <row r="1199" spans="26:28">
      <c r="Z1199"/>
      <c r="AA1199"/>
      <c r="AB1199"/>
    </row>
    <row r="1200" spans="26:28">
      <c r="Z1200"/>
      <c r="AA1200"/>
      <c r="AB1200"/>
    </row>
    <row r="1201" spans="26:28">
      <c r="Z1201"/>
      <c r="AA1201"/>
      <c r="AB1201"/>
    </row>
    <row r="1202" spans="26:28">
      <c r="Z1202"/>
      <c r="AA1202"/>
      <c r="AB1202"/>
    </row>
    <row r="1203" spans="26:28">
      <c r="Z1203"/>
      <c r="AA1203"/>
      <c r="AB1203"/>
    </row>
    <row r="1204" spans="26:28">
      <c r="Z1204"/>
      <c r="AA1204"/>
      <c r="AB1204"/>
    </row>
    <row r="1205" spans="26:28">
      <c r="Z1205"/>
      <c r="AA1205"/>
      <c r="AB1205"/>
    </row>
    <row r="1206" spans="26:28">
      <c r="Z1206"/>
      <c r="AA1206"/>
      <c r="AB1206"/>
    </row>
    <row r="1207" spans="26:28">
      <c r="Z1207"/>
      <c r="AA1207"/>
      <c r="AB1207"/>
    </row>
    <row r="1208" spans="26:28">
      <c r="Z1208"/>
      <c r="AA1208"/>
      <c r="AB1208"/>
    </row>
    <row r="1209" spans="26:28">
      <c r="Z1209"/>
      <c r="AA1209"/>
      <c r="AB1209"/>
    </row>
    <row r="1210" spans="26:28">
      <c r="Z1210"/>
      <c r="AA1210"/>
      <c r="AB1210"/>
    </row>
    <row r="1211" spans="26:28">
      <c r="Z1211"/>
      <c r="AA1211"/>
      <c r="AB1211"/>
    </row>
    <row r="1212" spans="26:28">
      <c r="Z1212"/>
      <c r="AA1212"/>
      <c r="AB1212"/>
    </row>
    <row r="1213" spans="26:28">
      <c r="Z1213"/>
      <c r="AA1213"/>
      <c r="AB1213"/>
    </row>
    <row r="1214" spans="26:28">
      <c r="Z1214"/>
      <c r="AA1214"/>
      <c r="AB1214"/>
    </row>
    <row r="1215" spans="26:28">
      <c r="Z1215"/>
      <c r="AA1215"/>
      <c r="AB1215"/>
    </row>
    <row r="1216" spans="26:28">
      <c r="Z1216"/>
      <c r="AA1216"/>
      <c r="AB1216"/>
    </row>
    <row r="1217" spans="26:28">
      <c r="Z1217"/>
      <c r="AA1217"/>
      <c r="AB1217"/>
    </row>
    <row r="1218" spans="26:28">
      <c r="Z1218"/>
      <c r="AA1218"/>
      <c r="AB1218"/>
    </row>
    <row r="1219" spans="26:28">
      <c r="Z1219"/>
      <c r="AA1219"/>
      <c r="AB1219"/>
    </row>
    <row r="1220" spans="26:28">
      <c r="Z1220"/>
      <c r="AA1220"/>
      <c r="AB1220"/>
    </row>
    <row r="1221" spans="26:28">
      <c r="Z1221"/>
      <c r="AA1221"/>
      <c r="AB1221"/>
    </row>
    <row r="1222" spans="26:28">
      <c r="Z1222"/>
      <c r="AA1222"/>
      <c r="AB1222"/>
    </row>
    <row r="1223" spans="26:28">
      <c r="Z1223"/>
      <c r="AA1223"/>
      <c r="AB1223"/>
    </row>
    <row r="1224" spans="26:28">
      <c r="Z1224"/>
      <c r="AA1224"/>
      <c r="AB1224"/>
    </row>
    <row r="1225" spans="26:28">
      <c r="Z1225"/>
      <c r="AA1225"/>
      <c r="AB1225"/>
    </row>
    <row r="1226" spans="26:28">
      <c r="Z1226"/>
      <c r="AA1226"/>
      <c r="AB1226"/>
    </row>
    <row r="1227" spans="26:28">
      <c r="Z1227"/>
      <c r="AA1227"/>
      <c r="AB1227"/>
    </row>
    <row r="1228" spans="26:28">
      <c r="Z1228"/>
      <c r="AA1228"/>
      <c r="AB1228"/>
    </row>
    <row r="1229" spans="26:28">
      <c r="Z1229"/>
      <c r="AA1229"/>
      <c r="AB1229"/>
    </row>
    <row r="1230" spans="26:28">
      <c r="Z1230"/>
      <c r="AA1230"/>
      <c r="AB1230"/>
    </row>
    <row r="1231" spans="26:28">
      <c r="Z1231"/>
      <c r="AA1231"/>
      <c r="AB1231"/>
    </row>
    <row r="1232" spans="26:28">
      <c r="Z1232"/>
      <c r="AA1232"/>
      <c r="AB1232"/>
    </row>
    <row r="1233" spans="26:28">
      <c r="Z1233"/>
      <c r="AA1233"/>
      <c r="AB1233"/>
    </row>
    <row r="1234" spans="26:28">
      <c r="Z1234"/>
      <c r="AA1234"/>
      <c r="AB1234"/>
    </row>
    <row r="1235" spans="26:28">
      <c r="Z1235"/>
      <c r="AA1235"/>
      <c r="AB1235"/>
    </row>
    <row r="1236" spans="26:28">
      <c r="Z1236"/>
      <c r="AA1236"/>
      <c r="AB1236"/>
    </row>
    <row r="1237" spans="26:28">
      <c r="Z1237"/>
      <c r="AA1237"/>
      <c r="AB1237"/>
    </row>
    <row r="1238" spans="26:28">
      <c r="Z1238"/>
      <c r="AA1238"/>
      <c r="AB1238"/>
    </row>
    <row r="1239" spans="26:28">
      <c r="Z1239"/>
      <c r="AA1239"/>
      <c r="AB1239"/>
    </row>
    <row r="1240" spans="26:28">
      <c r="Z1240"/>
      <c r="AA1240"/>
      <c r="AB1240"/>
    </row>
    <row r="1241" spans="26:28">
      <c r="Z1241"/>
      <c r="AA1241"/>
      <c r="AB1241"/>
    </row>
    <row r="1242" spans="26:28">
      <c r="Z1242"/>
      <c r="AA1242"/>
      <c r="AB1242"/>
    </row>
    <row r="1243" spans="26:28">
      <c r="Z1243"/>
      <c r="AA1243"/>
      <c r="AB1243"/>
    </row>
    <row r="1244" spans="26:28">
      <c r="Z1244"/>
      <c r="AA1244"/>
      <c r="AB1244"/>
    </row>
    <row r="1245" spans="26:28">
      <c r="Z1245"/>
      <c r="AA1245"/>
      <c r="AB1245"/>
    </row>
    <row r="1246" spans="26:28">
      <c r="Z1246"/>
      <c r="AA1246"/>
      <c r="AB1246"/>
    </row>
    <row r="1247" spans="26:28">
      <c r="Z1247"/>
      <c r="AA1247"/>
      <c r="AB1247"/>
    </row>
    <row r="1248" spans="26:28">
      <c r="Z1248"/>
      <c r="AA1248"/>
      <c r="AB1248"/>
    </row>
    <row r="1249" spans="26:28">
      <c r="Z1249"/>
      <c r="AA1249"/>
      <c r="AB1249"/>
    </row>
    <row r="1250" spans="26:28">
      <c r="Z1250"/>
      <c r="AA1250"/>
      <c r="AB1250"/>
    </row>
    <row r="1251" spans="26:28">
      <c r="Z1251"/>
      <c r="AA1251"/>
      <c r="AB1251"/>
    </row>
    <row r="1252" spans="26:28">
      <c r="Z1252"/>
      <c r="AA1252"/>
      <c r="AB1252"/>
    </row>
    <row r="1253" spans="26:28">
      <c r="Z1253"/>
      <c r="AA1253"/>
      <c r="AB1253"/>
    </row>
    <row r="1254" spans="26:28">
      <c r="Z1254"/>
      <c r="AA1254"/>
      <c r="AB1254"/>
    </row>
    <row r="1255" spans="26:28">
      <c r="Z1255"/>
      <c r="AA1255"/>
      <c r="AB1255"/>
    </row>
    <row r="1256" spans="26:28">
      <c r="Z1256"/>
      <c r="AA1256"/>
      <c r="AB1256"/>
    </row>
    <row r="1257" spans="26:28">
      <c r="Z1257"/>
      <c r="AA1257"/>
      <c r="AB1257"/>
    </row>
    <row r="1258" spans="26:28">
      <c r="Z1258"/>
      <c r="AA1258"/>
      <c r="AB1258"/>
    </row>
    <row r="1259" spans="26:28">
      <c r="Z1259"/>
      <c r="AA1259"/>
      <c r="AB1259"/>
    </row>
    <row r="1260" spans="26:28">
      <c r="Z1260"/>
      <c r="AA1260"/>
      <c r="AB1260"/>
    </row>
    <row r="1261" spans="26:28">
      <c r="Z1261"/>
      <c r="AA1261"/>
      <c r="AB1261"/>
    </row>
    <row r="1262" spans="26:28">
      <c r="Z1262"/>
      <c r="AA1262"/>
      <c r="AB1262"/>
    </row>
    <row r="1263" spans="26:28">
      <c r="Z1263"/>
      <c r="AA1263"/>
      <c r="AB1263"/>
    </row>
    <row r="1264" spans="26:28">
      <c r="Z1264"/>
      <c r="AA1264"/>
      <c r="AB1264"/>
    </row>
    <row r="1265" spans="26:28">
      <c r="Z1265"/>
      <c r="AA1265"/>
      <c r="AB1265"/>
    </row>
    <row r="1266" spans="26:28">
      <c r="Z1266"/>
      <c r="AA1266"/>
      <c r="AB1266"/>
    </row>
    <row r="1267" spans="26:28">
      <c r="Z1267"/>
      <c r="AA1267"/>
      <c r="AB1267"/>
    </row>
    <row r="1268" spans="26:28">
      <c r="Z1268"/>
      <c r="AA1268"/>
      <c r="AB1268"/>
    </row>
    <row r="1269" spans="26:28">
      <c r="Z1269"/>
      <c r="AA1269"/>
      <c r="AB1269"/>
    </row>
    <row r="1270" spans="26:28">
      <c r="Z1270"/>
      <c r="AA1270"/>
      <c r="AB1270"/>
    </row>
    <row r="1271" spans="26:28">
      <c r="Z1271"/>
      <c r="AA1271"/>
      <c r="AB1271"/>
    </row>
    <row r="1272" spans="26:28">
      <c r="Z1272"/>
      <c r="AA1272"/>
      <c r="AB1272"/>
    </row>
    <row r="1273" spans="26:28">
      <c r="Z1273"/>
      <c r="AA1273"/>
      <c r="AB1273"/>
    </row>
    <row r="1274" spans="26:28">
      <c r="Z1274"/>
      <c r="AA1274"/>
      <c r="AB1274"/>
    </row>
    <row r="1275" spans="26:28">
      <c r="Z1275"/>
      <c r="AA1275"/>
      <c r="AB1275"/>
    </row>
    <row r="1276" spans="26:28">
      <c r="Z1276"/>
      <c r="AA1276"/>
      <c r="AB1276"/>
    </row>
    <row r="1277" spans="26:28">
      <c r="Z1277"/>
      <c r="AA1277"/>
      <c r="AB1277"/>
    </row>
    <row r="1278" spans="26:28">
      <c r="Z1278"/>
      <c r="AA1278"/>
      <c r="AB1278"/>
    </row>
    <row r="1279" spans="26:28">
      <c r="Z1279"/>
      <c r="AA1279"/>
      <c r="AB1279"/>
    </row>
    <row r="1280" spans="26:28">
      <c r="Z1280"/>
      <c r="AA1280"/>
      <c r="AB1280"/>
    </row>
    <row r="1281" spans="26:28">
      <c r="Z1281"/>
      <c r="AA1281"/>
      <c r="AB1281"/>
    </row>
    <row r="1282" spans="26:28">
      <c r="Z1282"/>
      <c r="AA1282"/>
      <c r="AB1282"/>
    </row>
    <row r="1283" spans="26:28">
      <c r="Z1283"/>
      <c r="AA1283"/>
      <c r="AB1283"/>
    </row>
    <row r="1284" spans="26:28">
      <c r="Z1284"/>
      <c r="AA1284"/>
      <c r="AB1284"/>
    </row>
    <row r="1285" spans="26:28">
      <c r="Z1285"/>
      <c r="AA1285"/>
      <c r="AB1285"/>
    </row>
    <row r="1286" spans="26:28">
      <c r="Z1286"/>
      <c r="AA1286"/>
      <c r="AB1286"/>
    </row>
    <row r="1287" spans="26:28">
      <c r="Z1287"/>
      <c r="AA1287"/>
      <c r="AB1287"/>
    </row>
    <row r="1288" spans="26:28">
      <c r="Z1288"/>
      <c r="AA1288"/>
      <c r="AB1288"/>
    </row>
    <row r="1289" spans="26:28">
      <c r="Z1289"/>
      <c r="AA1289"/>
      <c r="AB1289"/>
    </row>
    <row r="1290" spans="26:28">
      <c r="Z1290"/>
      <c r="AA1290"/>
      <c r="AB1290"/>
    </row>
    <row r="1291" spans="26:28">
      <c r="Z1291"/>
      <c r="AA1291"/>
      <c r="AB1291"/>
    </row>
    <row r="1292" spans="26:28">
      <c r="Z1292"/>
      <c r="AA1292"/>
      <c r="AB1292"/>
    </row>
    <row r="1293" spans="26:28">
      <c r="Z1293"/>
      <c r="AA1293"/>
      <c r="AB1293"/>
    </row>
    <row r="1294" spans="26:28">
      <c r="Z1294"/>
      <c r="AA1294"/>
      <c r="AB1294"/>
    </row>
    <row r="1295" spans="26:28">
      <c r="Z1295"/>
      <c r="AA1295"/>
      <c r="AB1295"/>
    </row>
    <row r="1296" spans="26:28">
      <c r="Z1296"/>
      <c r="AA1296"/>
      <c r="AB1296"/>
    </row>
    <row r="1297" spans="26:28">
      <c r="Z1297"/>
      <c r="AA1297"/>
      <c r="AB1297"/>
    </row>
    <row r="1298" spans="26:28">
      <c r="Z1298"/>
      <c r="AA1298"/>
      <c r="AB1298"/>
    </row>
    <row r="1299" spans="26:28">
      <c r="Z1299"/>
      <c r="AA1299"/>
      <c r="AB1299"/>
    </row>
    <row r="1300" spans="26:28">
      <c r="Z1300"/>
      <c r="AA1300"/>
      <c r="AB1300"/>
    </row>
    <row r="1301" spans="26:28">
      <c r="Z1301"/>
      <c r="AA1301"/>
      <c r="AB1301"/>
    </row>
    <row r="1302" spans="26:28">
      <c r="Z1302"/>
      <c r="AA1302"/>
      <c r="AB1302"/>
    </row>
    <row r="1303" spans="26:28">
      <c r="Z1303"/>
      <c r="AA1303"/>
      <c r="AB1303"/>
    </row>
    <row r="1304" spans="26:28">
      <c r="Z1304"/>
      <c r="AA1304"/>
      <c r="AB1304"/>
    </row>
    <row r="1305" spans="26:28">
      <c r="Z1305"/>
      <c r="AA1305"/>
      <c r="AB1305"/>
    </row>
    <row r="1306" spans="26:28">
      <c r="Z1306"/>
      <c r="AA1306"/>
      <c r="AB1306"/>
    </row>
    <row r="1307" spans="26:28">
      <c r="Z1307"/>
      <c r="AA1307"/>
      <c r="AB1307"/>
    </row>
    <row r="1308" spans="26:28">
      <c r="Z1308"/>
      <c r="AA1308"/>
      <c r="AB1308"/>
    </row>
    <row r="1309" spans="26:28">
      <c r="Z1309"/>
      <c r="AA1309"/>
      <c r="AB1309"/>
    </row>
    <row r="1310" spans="26:28">
      <c r="Z1310"/>
      <c r="AA1310"/>
      <c r="AB1310"/>
    </row>
    <row r="1311" spans="26:28">
      <c r="Z1311"/>
      <c r="AA1311"/>
      <c r="AB1311"/>
    </row>
    <row r="1312" spans="26:28">
      <c r="Z1312"/>
      <c r="AA1312"/>
      <c r="AB1312"/>
    </row>
    <row r="1313" spans="26:28">
      <c r="Z1313"/>
      <c r="AA1313"/>
      <c r="AB1313"/>
    </row>
    <row r="1314" spans="26:28">
      <c r="Z1314"/>
      <c r="AA1314"/>
      <c r="AB1314"/>
    </row>
    <row r="1315" spans="26:28">
      <c r="Z1315"/>
      <c r="AA1315"/>
      <c r="AB1315"/>
    </row>
    <row r="1316" spans="26:28">
      <c r="Z1316"/>
      <c r="AA1316"/>
      <c r="AB1316"/>
    </row>
    <row r="1317" spans="26:28">
      <c r="Z1317"/>
      <c r="AA1317"/>
      <c r="AB1317"/>
    </row>
    <row r="1318" spans="26:28">
      <c r="Z1318"/>
      <c r="AA1318"/>
      <c r="AB1318"/>
    </row>
    <row r="1319" spans="26:28">
      <c r="Z1319"/>
      <c r="AA1319"/>
      <c r="AB1319"/>
    </row>
    <row r="1320" spans="26:28">
      <c r="Z1320"/>
      <c r="AA1320"/>
      <c r="AB1320"/>
    </row>
    <row r="1321" spans="26:28">
      <c r="Z1321"/>
      <c r="AA1321"/>
      <c r="AB1321"/>
    </row>
    <row r="1322" spans="26:28">
      <c r="Z1322"/>
      <c r="AA1322"/>
      <c r="AB1322"/>
    </row>
    <row r="1323" spans="26:28">
      <c r="Z1323"/>
      <c r="AA1323"/>
      <c r="AB1323"/>
    </row>
    <row r="1324" spans="26:28">
      <c r="Z1324"/>
      <c r="AA1324"/>
      <c r="AB1324"/>
    </row>
    <row r="1325" spans="26:28">
      <c r="Z1325"/>
      <c r="AA1325"/>
      <c r="AB1325"/>
    </row>
    <row r="1326" spans="26:28">
      <c r="Z1326"/>
      <c r="AA1326"/>
      <c r="AB1326"/>
    </row>
    <row r="1327" spans="26:28">
      <c r="Z1327"/>
      <c r="AA1327"/>
      <c r="AB1327"/>
    </row>
    <row r="1328" spans="26:28">
      <c r="Z1328"/>
      <c r="AA1328"/>
      <c r="AB1328"/>
    </row>
    <row r="1329" spans="26:28">
      <c r="Z1329"/>
      <c r="AA1329"/>
      <c r="AB1329"/>
    </row>
    <row r="1330" spans="26:28">
      <c r="Z1330"/>
      <c r="AA1330"/>
      <c r="AB1330"/>
    </row>
    <row r="1331" spans="26:28">
      <c r="Z1331"/>
      <c r="AA1331"/>
      <c r="AB1331"/>
    </row>
    <row r="1332" spans="26:28">
      <c r="Z1332"/>
      <c r="AA1332"/>
      <c r="AB1332"/>
    </row>
    <row r="1333" spans="26:28">
      <c r="Z1333"/>
      <c r="AA1333"/>
      <c r="AB1333"/>
    </row>
    <row r="1334" spans="26:28">
      <c r="Z1334"/>
      <c r="AA1334"/>
      <c r="AB1334"/>
    </row>
    <row r="1335" spans="26:28">
      <c r="Z1335"/>
      <c r="AA1335"/>
      <c r="AB1335"/>
    </row>
    <row r="1336" spans="26:28">
      <c r="Z1336"/>
      <c r="AA1336"/>
      <c r="AB1336"/>
    </row>
    <row r="1337" spans="26:28">
      <c r="Z1337"/>
      <c r="AA1337"/>
      <c r="AB1337"/>
    </row>
    <row r="1338" spans="26:28">
      <c r="Z1338"/>
      <c r="AA1338"/>
      <c r="AB1338"/>
    </row>
    <row r="1339" spans="26:28">
      <c r="Z1339"/>
      <c r="AA1339"/>
      <c r="AB1339"/>
    </row>
    <row r="1340" spans="26:28">
      <c r="Z1340"/>
      <c r="AA1340"/>
      <c r="AB1340"/>
    </row>
    <row r="1341" spans="26:28">
      <c r="Z1341"/>
      <c r="AA1341"/>
      <c r="AB1341"/>
    </row>
    <row r="1342" spans="26:28">
      <c r="Z1342"/>
      <c r="AA1342"/>
      <c r="AB1342"/>
    </row>
    <row r="1343" spans="26:28">
      <c r="Z1343"/>
      <c r="AA1343"/>
      <c r="AB1343"/>
    </row>
    <row r="1344" spans="26:28">
      <c r="Z1344"/>
      <c r="AA1344"/>
      <c r="AB1344"/>
    </row>
    <row r="1345" spans="26:28">
      <c r="Z1345"/>
      <c r="AA1345"/>
      <c r="AB1345"/>
    </row>
    <row r="1346" spans="26:28">
      <c r="Z1346"/>
      <c r="AA1346"/>
      <c r="AB1346"/>
    </row>
    <row r="1347" spans="26:28">
      <c r="Z1347"/>
      <c r="AA1347"/>
      <c r="AB1347"/>
    </row>
    <row r="1348" spans="26:28">
      <c r="Z1348"/>
      <c r="AA1348"/>
      <c r="AB1348"/>
    </row>
    <row r="1349" spans="26:28">
      <c r="Z1349"/>
      <c r="AA1349"/>
      <c r="AB1349"/>
    </row>
    <row r="1350" spans="26:28">
      <c r="Z1350"/>
      <c r="AA1350"/>
      <c r="AB1350"/>
    </row>
    <row r="1351" spans="26:28">
      <c r="Z1351"/>
      <c r="AA1351"/>
      <c r="AB1351"/>
    </row>
    <row r="1352" spans="26:28">
      <c r="Z1352"/>
      <c r="AA1352"/>
      <c r="AB1352"/>
    </row>
    <row r="1353" spans="26:28">
      <c r="Z1353"/>
      <c r="AA1353"/>
      <c r="AB1353"/>
    </row>
    <row r="1354" spans="26:28">
      <c r="Z1354"/>
      <c r="AA1354"/>
      <c r="AB1354"/>
    </row>
    <row r="1355" spans="26:28">
      <c r="Z1355"/>
      <c r="AA1355"/>
      <c r="AB1355"/>
    </row>
    <row r="1356" spans="26:28">
      <c r="Z1356"/>
      <c r="AA1356"/>
      <c r="AB1356"/>
    </row>
    <row r="1357" spans="26:28">
      <c r="Z1357"/>
      <c r="AA1357"/>
      <c r="AB1357"/>
    </row>
    <row r="1358" spans="26:28">
      <c r="Z1358"/>
      <c r="AA1358"/>
      <c r="AB1358"/>
    </row>
    <row r="1359" spans="26:28">
      <c r="Z1359"/>
      <c r="AA1359"/>
      <c r="AB1359"/>
    </row>
    <row r="1360" spans="26:28">
      <c r="Z1360"/>
      <c r="AA1360"/>
      <c r="AB1360"/>
    </row>
    <row r="1361" spans="26:28">
      <c r="Z1361"/>
      <c r="AA1361"/>
      <c r="AB1361"/>
    </row>
    <row r="1362" spans="26:28">
      <c r="Z1362"/>
      <c r="AA1362"/>
      <c r="AB1362"/>
    </row>
    <row r="1363" spans="26:28">
      <c r="Z1363"/>
      <c r="AA1363"/>
      <c r="AB1363"/>
    </row>
    <row r="1364" spans="26:28">
      <c r="Z1364"/>
      <c r="AA1364"/>
      <c r="AB1364"/>
    </row>
    <row r="1365" spans="26:28">
      <c r="Z1365"/>
      <c r="AA1365"/>
      <c r="AB1365"/>
    </row>
    <row r="1366" spans="26:28">
      <c r="Z1366"/>
      <c r="AA1366"/>
      <c r="AB1366"/>
    </row>
    <row r="1367" spans="26:28">
      <c r="Z1367"/>
      <c r="AA1367"/>
      <c r="AB1367"/>
    </row>
    <row r="1368" spans="26:28">
      <c r="Z1368"/>
      <c r="AA1368"/>
      <c r="AB1368"/>
    </row>
    <row r="1369" spans="26:28">
      <c r="Z1369"/>
      <c r="AA1369"/>
      <c r="AB1369"/>
    </row>
    <row r="1370" spans="26:28">
      <c r="Z1370"/>
      <c r="AA1370"/>
      <c r="AB1370"/>
    </row>
    <row r="1371" spans="26:28">
      <c r="Z1371"/>
      <c r="AA1371"/>
      <c r="AB1371"/>
    </row>
    <row r="1372" spans="26:28">
      <c r="Z1372"/>
      <c r="AA1372"/>
      <c r="AB1372"/>
    </row>
    <row r="1373" spans="26:28">
      <c r="Z1373"/>
      <c r="AA1373"/>
      <c r="AB1373"/>
    </row>
    <row r="1374" spans="26:28">
      <c r="Z1374"/>
      <c r="AA1374"/>
      <c r="AB1374"/>
    </row>
    <row r="1375" spans="26:28">
      <c r="Z1375"/>
      <c r="AA1375"/>
      <c r="AB1375"/>
    </row>
    <row r="1376" spans="26:28">
      <c r="Z1376"/>
      <c r="AA1376"/>
      <c r="AB1376"/>
    </row>
    <row r="1377" spans="26:28">
      <c r="Z1377"/>
      <c r="AA1377"/>
      <c r="AB1377"/>
    </row>
    <row r="1378" spans="26:28">
      <c r="Z1378"/>
      <c r="AA1378"/>
      <c r="AB1378"/>
    </row>
    <row r="1379" spans="26:28">
      <c r="Z1379"/>
      <c r="AA1379"/>
      <c r="AB1379"/>
    </row>
    <row r="1380" spans="26:28">
      <c r="Z1380"/>
      <c r="AA1380"/>
      <c r="AB1380"/>
    </row>
    <row r="1381" spans="26:28">
      <c r="Z1381"/>
      <c r="AA1381"/>
      <c r="AB1381"/>
    </row>
    <row r="1382" spans="26:28">
      <c r="Z1382"/>
      <c r="AA1382"/>
      <c r="AB1382"/>
    </row>
    <row r="1383" spans="26:28">
      <c r="Z1383"/>
      <c r="AA1383"/>
      <c r="AB1383"/>
    </row>
    <row r="1384" spans="26:28">
      <c r="Z1384"/>
      <c r="AA1384"/>
      <c r="AB1384"/>
    </row>
    <row r="1385" spans="26:28">
      <c r="Z1385"/>
      <c r="AA1385"/>
      <c r="AB1385"/>
    </row>
    <row r="1386" spans="26:28">
      <c r="Z1386"/>
      <c r="AA1386"/>
      <c r="AB1386"/>
    </row>
    <row r="1387" spans="26:28">
      <c r="Z1387"/>
      <c r="AA1387"/>
      <c r="AB1387"/>
    </row>
    <row r="1388" spans="26:28">
      <c r="Z1388"/>
      <c r="AA1388"/>
      <c r="AB1388"/>
    </row>
    <row r="1389" spans="26:28">
      <c r="Z1389"/>
      <c r="AA1389"/>
      <c r="AB1389"/>
    </row>
    <row r="1390" spans="26:28">
      <c r="Z1390"/>
      <c r="AA1390"/>
      <c r="AB1390"/>
    </row>
    <row r="1391" spans="26:28">
      <c r="Z1391"/>
      <c r="AA1391"/>
      <c r="AB1391"/>
    </row>
    <row r="1392" spans="26:28">
      <c r="Z1392"/>
      <c r="AA1392"/>
      <c r="AB1392"/>
    </row>
    <row r="1393" spans="26:28">
      <c r="Z1393"/>
      <c r="AA1393"/>
      <c r="AB1393"/>
    </row>
    <row r="1394" spans="26:28">
      <c r="Z1394"/>
      <c r="AA1394"/>
      <c r="AB1394"/>
    </row>
    <row r="1395" spans="26:28">
      <c r="Z1395"/>
      <c r="AA1395"/>
      <c r="AB1395"/>
    </row>
    <row r="1396" spans="26:28">
      <c r="Z1396"/>
      <c r="AA1396"/>
      <c r="AB1396"/>
    </row>
    <row r="1397" spans="26:28">
      <c r="Z1397"/>
      <c r="AA1397"/>
      <c r="AB1397"/>
    </row>
    <row r="1398" spans="26:28">
      <c r="Z1398"/>
      <c r="AA1398"/>
      <c r="AB1398"/>
    </row>
    <row r="1399" spans="26:28">
      <c r="Z1399"/>
      <c r="AA1399"/>
      <c r="AB1399"/>
    </row>
    <row r="1400" spans="26:28">
      <c r="Z1400"/>
      <c r="AA1400"/>
      <c r="AB1400"/>
    </row>
    <row r="1401" spans="26:28">
      <c r="Z1401"/>
      <c r="AA1401"/>
      <c r="AB1401"/>
    </row>
    <row r="1402" spans="26:28">
      <c r="Z1402"/>
      <c r="AA1402"/>
      <c r="AB1402"/>
    </row>
    <row r="1403" spans="26:28">
      <c r="Z1403"/>
      <c r="AA1403"/>
      <c r="AB1403"/>
    </row>
    <row r="1404" spans="26:28">
      <c r="Z1404"/>
      <c r="AA1404"/>
      <c r="AB1404"/>
    </row>
    <row r="1405" spans="26:28">
      <c r="Z1405"/>
      <c r="AA1405"/>
      <c r="AB1405"/>
    </row>
    <row r="1406" spans="26:28">
      <c r="Z1406"/>
      <c r="AA1406"/>
      <c r="AB1406"/>
    </row>
    <row r="1407" spans="26:28">
      <c r="Z1407"/>
      <c r="AA1407"/>
      <c r="AB1407"/>
    </row>
    <row r="1408" spans="26:28">
      <c r="Z1408"/>
      <c r="AA1408"/>
      <c r="AB1408"/>
    </row>
    <row r="1409" spans="26:28">
      <c r="Z1409"/>
      <c r="AA1409"/>
      <c r="AB1409"/>
    </row>
    <row r="1410" spans="26:28">
      <c r="Z1410"/>
      <c r="AA1410"/>
      <c r="AB1410"/>
    </row>
    <row r="1411" spans="26:28">
      <c r="Z1411"/>
      <c r="AA1411"/>
      <c r="AB1411"/>
    </row>
    <row r="1412" spans="26:28">
      <c r="Z1412"/>
      <c r="AA1412"/>
      <c r="AB1412"/>
    </row>
    <row r="1413" spans="26:28">
      <c r="Z1413"/>
      <c r="AA1413"/>
      <c r="AB1413"/>
    </row>
    <row r="1414" spans="26:28">
      <c r="Z1414"/>
      <c r="AA1414"/>
      <c r="AB1414"/>
    </row>
    <row r="1415" spans="26:28">
      <c r="Z1415"/>
      <c r="AA1415"/>
      <c r="AB1415"/>
    </row>
    <row r="1416" spans="26:28">
      <c r="Z1416"/>
      <c r="AA1416"/>
      <c r="AB1416"/>
    </row>
    <row r="1417" spans="26:28">
      <c r="Z1417"/>
      <c r="AA1417"/>
      <c r="AB1417"/>
    </row>
    <row r="1418" spans="26:28">
      <c r="Z1418"/>
      <c r="AA1418"/>
      <c r="AB1418"/>
    </row>
    <row r="1419" spans="26:28">
      <c r="Z1419"/>
      <c r="AA1419"/>
      <c r="AB1419"/>
    </row>
    <row r="1420" spans="26:28">
      <c r="Z1420"/>
      <c r="AA1420"/>
      <c r="AB1420"/>
    </row>
    <row r="1421" spans="26:28">
      <c r="Z1421"/>
      <c r="AA1421"/>
      <c r="AB1421"/>
    </row>
    <row r="1422" spans="26:28">
      <c r="Z1422"/>
      <c r="AA1422"/>
      <c r="AB1422"/>
    </row>
    <row r="1423" spans="26:28">
      <c r="Z1423"/>
      <c r="AA1423"/>
      <c r="AB1423"/>
    </row>
    <row r="1424" spans="26:28">
      <c r="Z1424"/>
      <c r="AA1424"/>
      <c r="AB1424"/>
    </row>
    <row r="1425" spans="26:28">
      <c r="Z1425"/>
      <c r="AA1425"/>
      <c r="AB1425"/>
    </row>
    <row r="1426" spans="26:28">
      <c r="Z1426"/>
      <c r="AA1426"/>
      <c r="AB1426"/>
    </row>
    <row r="1427" spans="26:28">
      <c r="Z1427"/>
      <c r="AA1427"/>
      <c r="AB1427"/>
    </row>
    <row r="1428" spans="26:28">
      <c r="Z1428"/>
      <c r="AA1428"/>
      <c r="AB1428"/>
    </row>
    <row r="1429" spans="26:28">
      <c r="Z1429"/>
      <c r="AA1429"/>
      <c r="AB1429"/>
    </row>
    <row r="1430" spans="26:28">
      <c r="Z1430"/>
      <c r="AA1430"/>
      <c r="AB1430"/>
    </row>
    <row r="1431" spans="26:28">
      <c r="Z1431"/>
      <c r="AA1431"/>
      <c r="AB1431"/>
    </row>
    <row r="1432" spans="26:28">
      <c r="Z1432"/>
      <c r="AA1432"/>
      <c r="AB1432"/>
    </row>
    <row r="1433" spans="26:28">
      <c r="Z1433"/>
      <c r="AA1433"/>
      <c r="AB1433"/>
    </row>
    <row r="1434" spans="26:28">
      <c r="Z1434"/>
      <c r="AA1434"/>
      <c r="AB1434"/>
    </row>
    <row r="1435" spans="26:28">
      <c r="Z1435"/>
      <c r="AA1435"/>
      <c r="AB1435"/>
    </row>
    <row r="1436" spans="26:28">
      <c r="Z1436"/>
      <c r="AA1436"/>
      <c r="AB1436"/>
    </row>
    <row r="1437" spans="26:28">
      <c r="Z1437"/>
      <c r="AA1437"/>
      <c r="AB1437"/>
    </row>
    <row r="1438" spans="26:28">
      <c r="Z1438"/>
      <c r="AA1438"/>
      <c r="AB1438"/>
    </row>
    <row r="1439" spans="26:28">
      <c r="Z1439"/>
      <c r="AA1439"/>
      <c r="AB1439"/>
    </row>
    <row r="1440" spans="26:28">
      <c r="Z1440"/>
      <c r="AA1440"/>
      <c r="AB1440"/>
    </row>
    <row r="1441" spans="26:28">
      <c r="Z1441"/>
      <c r="AA1441"/>
      <c r="AB1441"/>
    </row>
    <row r="1442" spans="26:28">
      <c r="Z1442"/>
      <c r="AA1442"/>
      <c r="AB1442"/>
    </row>
    <row r="1443" spans="26:28">
      <c r="Z1443"/>
      <c r="AA1443"/>
      <c r="AB1443"/>
    </row>
    <row r="1444" spans="26:28">
      <c r="Z1444"/>
      <c r="AA1444"/>
      <c r="AB1444"/>
    </row>
    <row r="1445" spans="26:28">
      <c r="Z1445"/>
      <c r="AA1445"/>
      <c r="AB1445"/>
    </row>
    <row r="1446" spans="26:28">
      <c r="Z1446"/>
      <c r="AA1446"/>
      <c r="AB1446"/>
    </row>
    <row r="1447" spans="26:28">
      <c r="Z1447"/>
      <c r="AA1447"/>
      <c r="AB1447"/>
    </row>
    <row r="1448" spans="26:28">
      <c r="Z1448"/>
      <c r="AA1448"/>
      <c r="AB1448"/>
    </row>
    <row r="1449" spans="26:28">
      <c r="Z1449"/>
      <c r="AA1449"/>
      <c r="AB1449"/>
    </row>
    <row r="1450" spans="26:28">
      <c r="Z1450"/>
      <c r="AA1450"/>
      <c r="AB1450"/>
    </row>
    <row r="1451" spans="26:28">
      <c r="Z1451"/>
      <c r="AA1451"/>
      <c r="AB1451"/>
    </row>
    <row r="1452" spans="26:28">
      <c r="Z1452"/>
      <c r="AA1452"/>
      <c r="AB1452"/>
    </row>
    <row r="1453" spans="26:28">
      <c r="Z1453"/>
      <c r="AA1453"/>
      <c r="AB1453"/>
    </row>
    <row r="1454" spans="26:28">
      <c r="Z1454"/>
      <c r="AA1454"/>
      <c r="AB1454"/>
    </row>
    <row r="1455" spans="26:28">
      <c r="Z1455"/>
      <c r="AA1455"/>
      <c r="AB1455"/>
    </row>
    <row r="1456" spans="26:28">
      <c r="Z1456"/>
      <c r="AA1456"/>
      <c r="AB1456"/>
    </row>
    <row r="1457" spans="26:28">
      <c r="Z1457"/>
      <c r="AA1457"/>
      <c r="AB1457"/>
    </row>
    <row r="1458" spans="26:28">
      <c r="Z1458"/>
      <c r="AA1458"/>
      <c r="AB1458"/>
    </row>
    <row r="1459" spans="26:28">
      <c r="Z1459"/>
      <c r="AA1459"/>
      <c r="AB1459"/>
    </row>
    <row r="1460" spans="26:28">
      <c r="Z1460"/>
      <c r="AA1460"/>
      <c r="AB1460"/>
    </row>
    <row r="1461" spans="26:28">
      <c r="Z1461"/>
      <c r="AA1461"/>
      <c r="AB1461"/>
    </row>
    <row r="1462" spans="26:28">
      <c r="Z1462"/>
      <c r="AA1462"/>
      <c r="AB1462"/>
    </row>
    <row r="1463" spans="26:28">
      <c r="Z1463"/>
      <c r="AA1463"/>
      <c r="AB1463"/>
    </row>
    <row r="1464" spans="26:28">
      <c r="Z1464"/>
      <c r="AA1464"/>
      <c r="AB1464"/>
    </row>
    <row r="1465" spans="26:28">
      <c r="Z1465"/>
      <c r="AA1465"/>
      <c r="AB1465"/>
    </row>
    <row r="1466" spans="26:28">
      <c r="Z1466"/>
      <c r="AA1466"/>
      <c r="AB1466"/>
    </row>
    <row r="1467" spans="26:28">
      <c r="Z1467"/>
      <c r="AA1467"/>
      <c r="AB1467"/>
    </row>
    <row r="1468" spans="26:28">
      <c r="Z1468"/>
      <c r="AA1468"/>
      <c r="AB1468"/>
    </row>
    <row r="1469" spans="26:28">
      <c r="Z1469"/>
      <c r="AA1469"/>
      <c r="AB1469"/>
    </row>
    <row r="1470" spans="26:28">
      <c r="Z1470"/>
      <c r="AA1470"/>
      <c r="AB1470"/>
    </row>
    <row r="1471" spans="26:28">
      <c r="Z1471"/>
      <c r="AA1471"/>
      <c r="AB1471"/>
    </row>
    <row r="1472" spans="26:28">
      <c r="Z1472"/>
      <c r="AA1472"/>
      <c r="AB1472"/>
    </row>
    <row r="1473" spans="26:28">
      <c r="Z1473"/>
      <c r="AA1473"/>
      <c r="AB1473"/>
    </row>
    <row r="1474" spans="26:28">
      <c r="Z1474"/>
      <c r="AA1474"/>
      <c r="AB1474"/>
    </row>
    <row r="1475" spans="26:28">
      <c r="Z1475"/>
      <c r="AA1475"/>
      <c r="AB1475"/>
    </row>
    <row r="1476" spans="26:28">
      <c r="Z1476"/>
      <c r="AA1476"/>
      <c r="AB1476"/>
    </row>
    <row r="1477" spans="26:28">
      <c r="Z1477"/>
      <c r="AA1477"/>
      <c r="AB1477"/>
    </row>
    <row r="1478" spans="26:28">
      <c r="Z1478"/>
      <c r="AA1478"/>
      <c r="AB1478"/>
    </row>
    <row r="1479" spans="26:28">
      <c r="Z1479"/>
      <c r="AA1479"/>
      <c r="AB1479"/>
    </row>
    <row r="1480" spans="26:28">
      <c r="Z1480"/>
      <c r="AA1480"/>
      <c r="AB1480"/>
    </row>
    <row r="1481" spans="26:28">
      <c r="Z1481"/>
      <c r="AA1481"/>
      <c r="AB1481"/>
    </row>
    <row r="1482" spans="26:28">
      <c r="Z1482"/>
      <c r="AA1482"/>
      <c r="AB1482"/>
    </row>
    <row r="1483" spans="26:28">
      <c r="Z1483"/>
      <c r="AA1483"/>
      <c r="AB1483"/>
    </row>
    <row r="1484" spans="26:28">
      <c r="Z1484"/>
      <c r="AA1484"/>
      <c r="AB1484"/>
    </row>
    <row r="1485" spans="26:28">
      <c r="Z1485"/>
      <c r="AA1485"/>
      <c r="AB1485"/>
    </row>
    <row r="1486" spans="26:28">
      <c r="Z1486"/>
      <c r="AA1486"/>
      <c r="AB1486"/>
    </row>
    <row r="1487" spans="26:28">
      <c r="Z1487"/>
      <c r="AA1487"/>
      <c r="AB1487"/>
    </row>
    <row r="1488" spans="26:28">
      <c r="Z1488"/>
      <c r="AA1488"/>
      <c r="AB1488"/>
    </row>
    <row r="1489" spans="26:28">
      <c r="Z1489"/>
      <c r="AA1489"/>
      <c r="AB1489"/>
    </row>
    <row r="1490" spans="26:28">
      <c r="Z1490"/>
      <c r="AA1490"/>
      <c r="AB1490"/>
    </row>
    <row r="1491" spans="26:28">
      <c r="Z1491"/>
      <c r="AA1491"/>
      <c r="AB1491"/>
    </row>
    <row r="1492" spans="26:28">
      <c r="Z1492"/>
      <c r="AA1492"/>
      <c r="AB1492"/>
    </row>
    <row r="1493" spans="26:28">
      <c r="Z1493"/>
      <c r="AA1493"/>
      <c r="AB1493"/>
    </row>
    <row r="1494" spans="26:28">
      <c r="Z1494"/>
      <c r="AA1494"/>
      <c r="AB1494"/>
    </row>
    <row r="1495" spans="26:28">
      <c r="Z1495"/>
      <c r="AA1495"/>
      <c r="AB1495"/>
    </row>
    <row r="1496" spans="26:28">
      <c r="Z1496"/>
      <c r="AA1496"/>
      <c r="AB1496"/>
    </row>
    <row r="1497" spans="26:28">
      <c r="Z1497"/>
      <c r="AA1497"/>
      <c r="AB1497"/>
    </row>
    <row r="1498" spans="26:28">
      <c r="Z1498"/>
      <c r="AA1498"/>
      <c r="AB1498"/>
    </row>
    <row r="1499" spans="26:28">
      <c r="Z1499"/>
      <c r="AA1499"/>
      <c r="AB1499"/>
    </row>
    <row r="1500" spans="26:28">
      <c r="Z1500"/>
      <c r="AA1500"/>
      <c r="AB1500"/>
    </row>
    <row r="1501" spans="26:28">
      <c r="Z1501"/>
      <c r="AA1501"/>
      <c r="AB1501"/>
    </row>
    <row r="1502" spans="26:28">
      <c r="Z1502"/>
      <c r="AA1502"/>
      <c r="AB1502"/>
    </row>
    <row r="1503" spans="26:28">
      <c r="Z1503"/>
      <c r="AA1503"/>
      <c r="AB1503"/>
    </row>
    <row r="1504" spans="26:28">
      <c r="Z1504"/>
      <c r="AA1504"/>
      <c r="AB1504"/>
    </row>
    <row r="1505" spans="26:28">
      <c r="Z1505"/>
      <c r="AA1505"/>
      <c r="AB1505"/>
    </row>
    <row r="1506" spans="26:28">
      <c r="Z1506"/>
      <c r="AA1506"/>
      <c r="AB1506"/>
    </row>
    <row r="1507" spans="26:28">
      <c r="Z1507"/>
      <c r="AA1507"/>
      <c r="AB1507"/>
    </row>
    <row r="1508" spans="26:28">
      <c r="Z1508"/>
      <c r="AA1508"/>
      <c r="AB1508"/>
    </row>
    <row r="1509" spans="26:28">
      <c r="Z1509"/>
      <c r="AA1509"/>
      <c r="AB1509"/>
    </row>
    <row r="1510" spans="26:28">
      <c r="Z1510"/>
      <c r="AA1510"/>
      <c r="AB1510"/>
    </row>
    <row r="1511" spans="26:28">
      <c r="Z1511"/>
      <c r="AA1511"/>
      <c r="AB1511"/>
    </row>
    <row r="1512" spans="26:28">
      <c r="Z1512"/>
      <c r="AA1512"/>
      <c r="AB1512"/>
    </row>
    <row r="1513" spans="26:28">
      <c r="Z1513"/>
      <c r="AA1513"/>
      <c r="AB1513"/>
    </row>
    <row r="1514" spans="26:28">
      <c r="Z1514"/>
      <c r="AA1514"/>
      <c r="AB1514"/>
    </row>
    <row r="1515" spans="26:28">
      <c r="Z1515"/>
      <c r="AA1515"/>
      <c r="AB1515"/>
    </row>
    <row r="1516" spans="26:28">
      <c r="Z1516"/>
      <c r="AA1516"/>
      <c r="AB1516"/>
    </row>
    <row r="1517" spans="26:28">
      <c r="Z1517"/>
      <c r="AA1517"/>
      <c r="AB1517"/>
    </row>
    <row r="1518" spans="26:28">
      <c r="Z1518"/>
      <c r="AA1518"/>
      <c r="AB1518"/>
    </row>
    <row r="1519" spans="26:28">
      <c r="Z1519"/>
      <c r="AA1519"/>
      <c r="AB1519"/>
    </row>
    <row r="1520" spans="26:28">
      <c r="Z1520"/>
      <c r="AA1520"/>
      <c r="AB1520"/>
    </row>
    <row r="1521" spans="26:28">
      <c r="Z1521"/>
      <c r="AA1521"/>
      <c r="AB1521"/>
    </row>
    <row r="1522" spans="26:28">
      <c r="Z1522"/>
      <c r="AA1522"/>
      <c r="AB1522"/>
    </row>
    <row r="1523" spans="26:28">
      <c r="Z1523"/>
      <c r="AA1523"/>
      <c r="AB1523"/>
    </row>
    <row r="1524" spans="26:28">
      <c r="Z1524"/>
      <c r="AA1524"/>
      <c r="AB1524"/>
    </row>
    <row r="1525" spans="26:28">
      <c r="Z1525"/>
      <c r="AA1525"/>
      <c r="AB1525"/>
    </row>
    <row r="1526" spans="26:28">
      <c r="Z1526"/>
      <c r="AA1526"/>
      <c r="AB1526"/>
    </row>
    <row r="1527" spans="26:28">
      <c r="Z1527"/>
      <c r="AA1527"/>
      <c r="AB1527"/>
    </row>
    <row r="1528" spans="26:28">
      <c r="Z1528"/>
      <c r="AA1528"/>
      <c r="AB1528"/>
    </row>
    <row r="1529" spans="26:28">
      <c r="Z1529"/>
      <c r="AA1529"/>
      <c r="AB1529"/>
    </row>
    <row r="1530" spans="26:28">
      <c r="Z1530"/>
      <c r="AA1530"/>
      <c r="AB1530"/>
    </row>
    <row r="1531" spans="26:28">
      <c r="Z1531"/>
      <c r="AA1531"/>
      <c r="AB1531"/>
    </row>
    <row r="1532" spans="26:28">
      <c r="Z1532"/>
      <c r="AA1532"/>
      <c r="AB1532"/>
    </row>
    <row r="1533" spans="26:28">
      <c r="Z1533"/>
      <c r="AA1533"/>
      <c r="AB1533"/>
    </row>
    <row r="1534" spans="26:28">
      <c r="Z1534"/>
      <c r="AA1534"/>
      <c r="AB1534"/>
    </row>
    <row r="1535" spans="26:28">
      <c r="Z1535"/>
      <c r="AA1535"/>
      <c r="AB1535"/>
    </row>
    <row r="1536" spans="26:28">
      <c r="Z1536"/>
      <c r="AA1536"/>
      <c r="AB1536"/>
    </row>
    <row r="1537" spans="26:28">
      <c r="Z1537"/>
      <c r="AA1537"/>
      <c r="AB1537"/>
    </row>
    <row r="1538" spans="26:28">
      <c r="Z1538"/>
      <c r="AA1538"/>
      <c r="AB1538"/>
    </row>
    <row r="1539" spans="26:28">
      <c r="Z1539"/>
      <c r="AA1539"/>
      <c r="AB1539"/>
    </row>
    <row r="1540" spans="26:28">
      <c r="Z1540"/>
      <c r="AA1540"/>
      <c r="AB1540"/>
    </row>
    <row r="1541" spans="26:28">
      <c r="Z1541"/>
      <c r="AA1541"/>
      <c r="AB1541"/>
    </row>
    <row r="1542" spans="26:28">
      <c r="Z1542"/>
      <c r="AA1542"/>
      <c r="AB1542"/>
    </row>
    <row r="1543" spans="26:28">
      <c r="Z1543"/>
      <c r="AA1543"/>
      <c r="AB1543"/>
    </row>
    <row r="1544" spans="26:28">
      <c r="Z1544"/>
      <c r="AA1544"/>
      <c r="AB1544"/>
    </row>
    <row r="1545" spans="26:28">
      <c r="Z1545"/>
      <c r="AA1545"/>
      <c r="AB1545"/>
    </row>
    <row r="1546" spans="26:28">
      <c r="Z1546"/>
      <c r="AA1546"/>
      <c r="AB1546"/>
    </row>
    <row r="1547" spans="26:28">
      <c r="Z1547"/>
      <c r="AA1547"/>
      <c r="AB1547"/>
    </row>
    <row r="1548" spans="26:28">
      <c r="Z1548"/>
      <c r="AA1548"/>
      <c r="AB1548"/>
    </row>
    <row r="1549" spans="26:28">
      <c r="Z1549"/>
      <c r="AA1549"/>
      <c r="AB1549"/>
    </row>
    <row r="1550" spans="26:28">
      <c r="Z1550"/>
      <c r="AA1550"/>
      <c r="AB1550"/>
    </row>
    <row r="1551" spans="26:28">
      <c r="Z1551"/>
      <c r="AA1551"/>
      <c r="AB1551"/>
    </row>
    <row r="1552" spans="26:28">
      <c r="Z1552"/>
      <c r="AA1552"/>
      <c r="AB1552"/>
    </row>
    <row r="1553" spans="26:28">
      <c r="Z1553"/>
      <c r="AA1553"/>
      <c r="AB1553"/>
    </row>
    <row r="1554" spans="26:28">
      <c r="Z1554"/>
      <c r="AA1554"/>
      <c r="AB1554"/>
    </row>
    <row r="1555" spans="26:28">
      <c r="Z1555"/>
      <c r="AA1555"/>
      <c r="AB1555"/>
    </row>
    <row r="1556" spans="26:28">
      <c r="Z1556"/>
      <c r="AA1556"/>
      <c r="AB1556"/>
    </row>
    <row r="1557" spans="26:28">
      <c r="Z1557"/>
      <c r="AA1557"/>
      <c r="AB1557"/>
    </row>
    <row r="1558" spans="26:28">
      <c r="Z1558"/>
      <c r="AA1558"/>
      <c r="AB1558"/>
    </row>
    <row r="1559" spans="26:28">
      <c r="Z1559"/>
      <c r="AA1559"/>
      <c r="AB1559"/>
    </row>
    <row r="1560" spans="26:28">
      <c r="Z1560"/>
      <c r="AA1560"/>
      <c r="AB1560"/>
    </row>
    <row r="1561" spans="26:28">
      <c r="Z1561"/>
      <c r="AA1561"/>
      <c r="AB1561"/>
    </row>
    <row r="1562" spans="26:28">
      <c r="Z1562"/>
      <c r="AA1562"/>
      <c r="AB1562"/>
    </row>
    <row r="1563" spans="26:28">
      <c r="Z1563"/>
      <c r="AA1563"/>
      <c r="AB1563"/>
    </row>
    <row r="1564" spans="26:28">
      <c r="Z1564"/>
      <c r="AA1564"/>
      <c r="AB1564"/>
    </row>
    <row r="1565" spans="26:28">
      <c r="Z1565"/>
      <c r="AA1565"/>
      <c r="AB1565"/>
    </row>
    <row r="1566" spans="26:28">
      <c r="Z1566"/>
      <c r="AA1566"/>
      <c r="AB1566"/>
    </row>
    <row r="1567" spans="26:28">
      <c r="Z1567"/>
      <c r="AA1567"/>
      <c r="AB1567"/>
    </row>
    <row r="1568" spans="26:28">
      <c r="Z1568"/>
      <c r="AA1568"/>
      <c r="AB1568"/>
    </row>
    <row r="1569" spans="26:28">
      <c r="Z1569"/>
      <c r="AA1569"/>
      <c r="AB1569"/>
    </row>
    <row r="1570" spans="26:28">
      <c r="Z1570"/>
      <c r="AA1570"/>
      <c r="AB1570"/>
    </row>
    <row r="1571" spans="26:28">
      <c r="Z1571"/>
      <c r="AA1571"/>
      <c r="AB1571"/>
    </row>
    <row r="1572" spans="26:28">
      <c r="Z1572"/>
      <c r="AA1572"/>
      <c r="AB1572"/>
    </row>
    <row r="1573" spans="26:28">
      <c r="Z1573"/>
      <c r="AA1573"/>
      <c r="AB1573"/>
    </row>
    <row r="1574" spans="26:28">
      <c r="Z1574"/>
      <c r="AA1574"/>
      <c r="AB1574"/>
    </row>
    <row r="1575" spans="26:28">
      <c r="Z1575"/>
      <c r="AA1575"/>
      <c r="AB1575"/>
    </row>
    <row r="1576" spans="26:28">
      <c r="Z1576"/>
      <c r="AA1576"/>
      <c r="AB1576"/>
    </row>
    <row r="1577" spans="26:28">
      <c r="Z1577"/>
      <c r="AA1577"/>
      <c r="AB1577"/>
    </row>
    <row r="1578" spans="26:28">
      <c r="Z1578"/>
      <c r="AA1578"/>
      <c r="AB1578"/>
    </row>
    <row r="1579" spans="26:28">
      <c r="Z1579"/>
      <c r="AA1579"/>
      <c r="AB1579"/>
    </row>
    <row r="1580" spans="26:28">
      <c r="Z1580"/>
      <c r="AA1580"/>
      <c r="AB1580"/>
    </row>
    <row r="1581" spans="26:28">
      <c r="Z1581"/>
      <c r="AA1581"/>
      <c r="AB1581"/>
    </row>
    <row r="1582" spans="26:28">
      <c r="Z1582"/>
      <c r="AA1582"/>
      <c r="AB1582"/>
    </row>
    <row r="1583" spans="26:28">
      <c r="Z1583"/>
      <c r="AA1583"/>
      <c r="AB1583"/>
    </row>
    <row r="1584" spans="26:28">
      <c r="Z1584"/>
      <c r="AA1584"/>
      <c r="AB1584"/>
    </row>
    <row r="1585" spans="26:28">
      <c r="Z1585"/>
      <c r="AA1585"/>
      <c r="AB1585"/>
    </row>
    <row r="1586" spans="26:28">
      <c r="Z1586"/>
      <c r="AA1586"/>
      <c r="AB1586"/>
    </row>
    <row r="1587" spans="26:28">
      <c r="Z1587"/>
      <c r="AA1587"/>
      <c r="AB1587"/>
    </row>
    <row r="1588" spans="26:28">
      <c r="Z1588"/>
      <c r="AA1588"/>
      <c r="AB1588"/>
    </row>
    <row r="1589" spans="26:28">
      <c r="Z1589"/>
      <c r="AA1589"/>
      <c r="AB1589"/>
    </row>
    <row r="1590" spans="26:28">
      <c r="Z1590"/>
      <c r="AA1590"/>
      <c r="AB1590"/>
    </row>
    <row r="1591" spans="26:28">
      <c r="Z1591"/>
      <c r="AA1591"/>
      <c r="AB1591"/>
    </row>
    <row r="1592" spans="26:28">
      <c r="Z1592"/>
      <c r="AA1592"/>
      <c r="AB1592"/>
    </row>
    <row r="1593" spans="26:28">
      <c r="Z1593"/>
      <c r="AA1593"/>
      <c r="AB1593"/>
    </row>
    <row r="1594" spans="26:28">
      <c r="Z1594"/>
      <c r="AA1594"/>
      <c r="AB1594"/>
    </row>
    <row r="1595" spans="26:28">
      <c r="Z1595"/>
      <c r="AA1595"/>
      <c r="AB1595"/>
    </row>
    <row r="1596" spans="26:28">
      <c r="Z1596"/>
      <c r="AA1596"/>
      <c r="AB1596"/>
    </row>
    <row r="1597" spans="26:28">
      <c r="Z1597"/>
      <c r="AA1597"/>
      <c r="AB1597"/>
    </row>
    <row r="1598" spans="26:28">
      <c r="Z1598"/>
      <c r="AA1598"/>
      <c r="AB1598"/>
    </row>
    <row r="1599" spans="26:28">
      <c r="Z1599"/>
      <c r="AA1599"/>
      <c r="AB1599"/>
    </row>
    <row r="1600" spans="26:28">
      <c r="Z1600"/>
      <c r="AA1600"/>
      <c r="AB1600"/>
    </row>
    <row r="1601" spans="26:28">
      <c r="Z1601"/>
      <c r="AA1601"/>
      <c r="AB1601"/>
    </row>
    <row r="1602" spans="26:28">
      <c r="Z1602"/>
      <c r="AA1602"/>
      <c r="AB1602"/>
    </row>
    <row r="1603" spans="26:28">
      <c r="Z1603"/>
      <c r="AA1603"/>
      <c r="AB1603"/>
    </row>
    <row r="1604" spans="26:28">
      <c r="Z1604"/>
      <c r="AA1604"/>
      <c r="AB1604"/>
    </row>
    <row r="1605" spans="26:28">
      <c r="Z1605"/>
      <c r="AA1605"/>
      <c r="AB1605"/>
    </row>
    <row r="1606" spans="26:28">
      <c r="Z1606"/>
      <c r="AA1606"/>
      <c r="AB1606"/>
    </row>
    <row r="1607" spans="26:28">
      <c r="Z1607"/>
      <c r="AA1607"/>
      <c r="AB1607"/>
    </row>
    <row r="1608" spans="26:28">
      <c r="Z1608"/>
      <c r="AA1608"/>
      <c r="AB1608"/>
    </row>
    <row r="1609" spans="26:28">
      <c r="Z1609"/>
      <c r="AA1609"/>
      <c r="AB1609"/>
    </row>
    <row r="1610" spans="26:28">
      <c r="Z1610"/>
      <c r="AA1610"/>
      <c r="AB1610"/>
    </row>
    <row r="1611" spans="26:28">
      <c r="Z1611"/>
      <c r="AA1611"/>
      <c r="AB1611"/>
    </row>
    <row r="1612" spans="26:28">
      <c r="Z1612"/>
      <c r="AA1612"/>
      <c r="AB1612"/>
    </row>
    <row r="1613" spans="26:28">
      <c r="Z1613"/>
      <c r="AA1613"/>
      <c r="AB1613"/>
    </row>
    <row r="1614" spans="26:28">
      <c r="Z1614"/>
      <c r="AA1614"/>
      <c r="AB1614"/>
    </row>
    <row r="1615" spans="26:28">
      <c r="Z1615"/>
      <c r="AA1615"/>
      <c r="AB1615"/>
    </row>
    <row r="1616" spans="26:28">
      <c r="Z1616"/>
      <c r="AA1616"/>
      <c r="AB1616"/>
    </row>
    <row r="1617" spans="26:28">
      <c r="Z1617"/>
      <c r="AA1617"/>
      <c r="AB1617"/>
    </row>
    <row r="1618" spans="26:28">
      <c r="Z1618"/>
      <c r="AA1618"/>
      <c r="AB1618"/>
    </row>
    <row r="1619" spans="26:28">
      <c r="Z1619"/>
      <c r="AA1619"/>
      <c r="AB1619"/>
    </row>
    <row r="1620" spans="26:28">
      <c r="Z1620"/>
      <c r="AA1620"/>
      <c r="AB1620"/>
    </row>
    <row r="1621" spans="26:28">
      <c r="Z1621"/>
      <c r="AA1621"/>
      <c r="AB1621"/>
    </row>
    <row r="1622" spans="26:28">
      <c r="Z1622"/>
      <c r="AA1622"/>
      <c r="AB1622"/>
    </row>
    <row r="1623" spans="26:28">
      <c r="Z1623"/>
      <c r="AA1623"/>
      <c r="AB1623"/>
    </row>
    <row r="1624" spans="26:28">
      <c r="Z1624"/>
      <c r="AA1624"/>
      <c r="AB1624"/>
    </row>
    <row r="1625" spans="26:28">
      <c r="Z1625"/>
      <c r="AA1625"/>
      <c r="AB1625"/>
    </row>
    <row r="1626" spans="26:28">
      <c r="Z1626"/>
      <c r="AA1626"/>
      <c r="AB1626"/>
    </row>
    <row r="1627" spans="26:28">
      <c r="Z1627"/>
      <c r="AA1627"/>
      <c r="AB1627"/>
    </row>
    <row r="1628" spans="26:28">
      <c r="Z1628"/>
      <c r="AA1628"/>
      <c r="AB1628"/>
    </row>
    <row r="1629" spans="26:28">
      <c r="Z1629"/>
      <c r="AA1629"/>
      <c r="AB1629"/>
    </row>
    <row r="1630" spans="26:28">
      <c r="Z1630"/>
      <c r="AA1630"/>
      <c r="AB1630"/>
    </row>
    <row r="1631" spans="26:28">
      <c r="Z1631"/>
      <c r="AA1631"/>
      <c r="AB1631"/>
    </row>
    <row r="1632" spans="26:28">
      <c r="Z1632"/>
      <c r="AA1632"/>
      <c r="AB1632"/>
    </row>
    <row r="1633" spans="26:28">
      <c r="Z1633"/>
      <c r="AA1633"/>
      <c r="AB1633"/>
    </row>
    <row r="1634" spans="26:28">
      <c r="Z1634"/>
      <c r="AA1634"/>
      <c r="AB1634"/>
    </row>
    <row r="1635" spans="26:28">
      <c r="Z1635"/>
      <c r="AA1635"/>
      <c r="AB1635"/>
    </row>
    <row r="1636" spans="26:28">
      <c r="Z1636"/>
      <c r="AA1636"/>
      <c r="AB1636"/>
    </row>
    <row r="1637" spans="26:28">
      <c r="Z1637"/>
      <c r="AA1637"/>
      <c r="AB1637"/>
    </row>
    <row r="1638" spans="26:28">
      <c r="Z1638"/>
      <c r="AA1638"/>
      <c r="AB1638"/>
    </row>
    <row r="1639" spans="26:28">
      <c r="Z1639"/>
      <c r="AA1639"/>
      <c r="AB1639"/>
    </row>
    <row r="1640" spans="26:28">
      <c r="Z1640"/>
      <c r="AA1640"/>
      <c r="AB1640"/>
    </row>
    <row r="1641" spans="26:28">
      <c r="Z1641"/>
      <c r="AA1641"/>
      <c r="AB1641"/>
    </row>
    <row r="1642" spans="26:28">
      <c r="Z1642"/>
      <c r="AA1642"/>
      <c r="AB1642"/>
    </row>
    <row r="1643" spans="26:28">
      <c r="Z1643"/>
      <c r="AA1643"/>
      <c r="AB1643"/>
    </row>
    <row r="1644" spans="26:28">
      <c r="Z1644"/>
      <c r="AA1644"/>
      <c r="AB1644"/>
    </row>
    <row r="1645" spans="26:28">
      <c r="Z1645"/>
      <c r="AA1645"/>
      <c r="AB1645"/>
    </row>
    <row r="1646" spans="26:28">
      <c r="Z1646"/>
      <c r="AA1646"/>
      <c r="AB1646"/>
    </row>
    <row r="1647" spans="26:28">
      <c r="Z1647"/>
      <c r="AA1647"/>
      <c r="AB1647"/>
    </row>
    <row r="1648" spans="26:28">
      <c r="Z1648"/>
      <c r="AA1648"/>
      <c r="AB1648"/>
    </row>
    <row r="1649" spans="26:28">
      <c r="Z1649"/>
      <c r="AA1649"/>
      <c r="AB1649"/>
    </row>
    <row r="1650" spans="26:28">
      <c r="Z1650"/>
      <c r="AA1650"/>
      <c r="AB1650"/>
    </row>
    <row r="1651" spans="26:28">
      <c r="Z1651"/>
      <c r="AA1651"/>
      <c r="AB1651"/>
    </row>
    <row r="1652" spans="26:28">
      <c r="Z1652"/>
      <c r="AA1652"/>
      <c r="AB1652"/>
    </row>
    <row r="1653" spans="26:28">
      <c r="Z1653"/>
      <c r="AA1653"/>
      <c r="AB1653"/>
    </row>
    <row r="1654" spans="26:28">
      <c r="Z1654"/>
      <c r="AA1654"/>
      <c r="AB1654"/>
    </row>
    <row r="1655" spans="26:28">
      <c r="Z1655"/>
      <c r="AA1655"/>
      <c r="AB1655"/>
    </row>
    <row r="1656" spans="26:28">
      <c r="Z1656"/>
      <c r="AA1656"/>
      <c r="AB1656"/>
    </row>
    <row r="1657" spans="26:28">
      <c r="Z1657"/>
      <c r="AA1657"/>
      <c r="AB1657"/>
    </row>
    <row r="1658" spans="26:28">
      <c r="Z1658"/>
      <c r="AA1658"/>
      <c r="AB1658"/>
    </row>
    <row r="1659" spans="26:28">
      <c r="Z1659"/>
      <c r="AA1659"/>
      <c r="AB1659"/>
    </row>
    <row r="1660" spans="26:28">
      <c r="Z1660"/>
      <c r="AA1660"/>
      <c r="AB1660"/>
    </row>
    <row r="1661" spans="26:28">
      <c r="Z1661"/>
      <c r="AA1661"/>
      <c r="AB1661"/>
    </row>
    <row r="1662" spans="26:28">
      <c r="Z1662"/>
      <c r="AA1662"/>
      <c r="AB1662"/>
    </row>
    <row r="1663" spans="26:28">
      <c r="Z1663"/>
      <c r="AA1663"/>
      <c r="AB1663"/>
    </row>
    <row r="1664" spans="26:28">
      <c r="Z1664"/>
      <c r="AA1664"/>
      <c r="AB1664"/>
    </row>
    <row r="1665" spans="26:28">
      <c r="Z1665"/>
      <c r="AA1665"/>
      <c r="AB1665"/>
    </row>
    <row r="1666" spans="26:28">
      <c r="Z1666"/>
      <c r="AA1666"/>
      <c r="AB1666"/>
    </row>
    <row r="1667" spans="26:28">
      <c r="Z1667"/>
      <c r="AA1667"/>
      <c r="AB1667"/>
    </row>
    <row r="1668" spans="26:28">
      <c r="Z1668"/>
      <c r="AA1668"/>
      <c r="AB1668"/>
    </row>
    <row r="1669" spans="26:28">
      <c r="Z1669"/>
      <c r="AA1669"/>
      <c r="AB1669"/>
    </row>
    <row r="1670" spans="26:28">
      <c r="Z1670"/>
      <c r="AA1670"/>
      <c r="AB1670"/>
    </row>
    <row r="1671" spans="26:28">
      <c r="Z1671"/>
      <c r="AA1671"/>
      <c r="AB1671"/>
    </row>
    <row r="1672" spans="26:28">
      <c r="Z1672"/>
      <c r="AA1672"/>
      <c r="AB1672"/>
    </row>
    <row r="1673" spans="26:28">
      <c r="Z1673"/>
      <c r="AA1673"/>
      <c r="AB1673"/>
    </row>
    <row r="1674" spans="26:28">
      <c r="Z1674"/>
      <c r="AA1674"/>
      <c r="AB1674"/>
    </row>
    <row r="1675" spans="26:28">
      <c r="Z1675"/>
      <c r="AA1675"/>
      <c r="AB1675"/>
    </row>
    <row r="1676" spans="26:28">
      <c r="Z1676"/>
      <c r="AA1676"/>
      <c r="AB1676"/>
    </row>
    <row r="1677" spans="26:28">
      <c r="Z1677"/>
      <c r="AA1677"/>
      <c r="AB1677"/>
    </row>
    <row r="1678" spans="26:28">
      <c r="Z1678"/>
      <c r="AA1678"/>
      <c r="AB1678"/>
    </row>
    <row r="1679" spans="26:28">
      <c r="Z1679"/>
      <c r="AA1679"/>
      <c r="AB1679"/>
    </row>
    <row r="1680" spans="26:28">
      <c r="Z1680"/>
      <c r="AA1680"/>
      <c r="AB1680"/>
    </row>
    <row r="1681" spans="26:28">
      <c r="Z1681"/>
      <c r="AA1681"/>
      <c r="AB1681"/>
    </row>
    <row r="1682" spans="26:28">
      <c r="Z1682"/>
      <c r="AA1682"/>
      <c r="AB1682"/>
    </row>
    <row r="1683" spans="26:28">
      <c r="Z1683"/>
      <c r="AA1683"/>
      <c r="AB1683"/>
    </row>
    <row r="1684" spans="26:28">
      <c r="Z1684"/>
      <c r="AA1684"/>
      <c r="AB1684"/>
    </row>
    <row r="1685" spans="26:28">
      <c r="Z1685"/>
      <c r="AA1685"/>
      <c r="AB1685"/>
    </row>
    <row r="1686" spans="26:28">
      <c r="Z1686"/>
      <c r="AA1686"/>
      <c r="AB1686"/>
    </row>
    <row r="1687" spans="26:28">
      <c r="Z1687"/>
      <c r="AA1687"/>
      <c r="AB1687"/>
    </row>
    <row r="1688" spans="26:28">
      <c r="Z1688"/>
      <c r="AA1688"/>
      <c r="AB1688"/>
    </row>
    <row r="1689" spans="26:28">
      <c r="Z1689"/>
      <c r="AA1689"/>
      <c r="AB1689"/>
    </row>
    <row r="1690" spans="26:28">
      <c r="Z1690"/>
      <c r="AA1690"/>
      <c r="AB1690"/>
    </row>
    <row r="1691" spans="26:28">
      <c r="Z1691"/>
      <c r="AA1691"/>
      <c r="AB1691"/>
    </row>
    <row r="1692" spans="26:28">
      <c r="Z1692"/>
      <c r="AA1692"/>
      <c r="AB1692"/>
    </row>
    <row r="1693" spans="26:28">
      <c r="Z1693"/>
      <c r="AA1693"/>
      <c r="AB1693"/>
    </row>
    <row r="1694" spans="26:28">
      <c r="Z1694"/>
      <c r="AA1694"/>
      <c r="AB1694"/>
    </row>
    <row r="1695" spans="26:28">
      <c r="Z1695"/>
      <c r="AA1695"/>
      <c r="AB1695"/>
    </row>
    <row r="1696" spans="26:28">
      <c r="Z1696"/>
      <c r="AA1696"/>
      <c r="AB1696"/>
    </row>
    <row r="1697" spans="26:28">
      <c r="Z1697"/>
      <c r="AA1697"/>
      <c r="AB1697"/>
    </row>
    <row r="1698" spans="26:28">
      <c r="Z1698"/>
      <c r="AA1698"/>
      <c r="AB1698"/>
    </row>
    <row r="1699" spans="26:28">
      <c r="Z1699"/>
      <c r="AA1699"/>
      <c r="AB1699"/>
    </row>
    <row r="1700" spans="26:28">
      <c r="Z1700"/>
      <c r="AA1700"/>
      <c r="AB1700"/>
    </row>
    <row r="1701" spans="26:28">
      <c r="Z1701"/>
      <c r="AA1701"/>
      <c r="AB1701"/>
    </row>
    <row r="1702" spans="26:28">
      <c r="Z1702"/>
      <c r="AA1702"/>
      <c r="AB1702"/>
    </row>
    <row r="1703" spans="26:28">
      <c r="Z1703"/>
      <c r="AA1703"/>
      <c r="AB1703"/>
    </row>
    <row r="1704" spans="26:28">
      <c r="Z1704"/>
      <c r="AA1704"/>
      <c r="AB1704"/>
    </row>
    <row r="1705" spans="26:28">
      <c r="Z1705"/>
      <c r="AA1705"/>
      <c r="AB1705"/>
    </row>
    <row r="1706" spans="26:28">
      <c r="Z1706"/>
      <c r="AA1706"/>
      <c r="AB1706"/>
    </row>
    <row r="1707" spans="26:28">
      <c r="Z1707"/>
      <c r="AA1707"/>
      <c r="AB1707"/>
    </row>
    <row r="1708" spans="26:28">
      <c r="Z1708"/>
      <c r="AA1708"/>
      <c r="AB1708"/>
    </row>
    <row r="1709" spans="26:28">
      <c r="Z1709"/>
      <c r="AA1709"/>
      <c r="AB1709"/>
    </row>
    <row r="1710" spans="26:28">
      <c r="Z1710"/>
      <c r="AA1710"/>
      <c r="AB1710"/>
    </row>
    <row r="1711" spans="26:28">
      <c r="Z1711"/>
      <c r="AA1711"/>
      <c r="AB1711"/>
    </row>
    <row r="1712" spans="26:28">
      <c r="Z1712"/>
      <c r="AA1712"/>
      <c r="AB1712"/>
    </row>
    <row r="1713" spans="26:28">
      <c r="Z1713"/>
      <c r="AA1713"/>
      <c r="AB1713"/>
    </row>
    <row r="1714" spans="26:28">
      <c r="Z1714"/>
      <c r="AA1714"/>
      <c r="AB1714"/>
    </row>
    <row r="1715" spans="26:28">
      <c r="Z1715"/>
      <c r="AA1715"/>
      <c r="AB1715"/>
    </row>
    <row r="1716" spans="26:28">
      <c r="Z1716"/>
      <c r="AA1716"/>
      <c r="AB1716"/>
    </row>
    <row r="1717" spans="26:28">
      <c r="Z1717"/>
      <c r="AA1717"/>
      <c r="AB1717"/>
    </row>
    <row r="1718" spans="26:28">
      <c r="Z1718"/>
      <c r="AA1718"/>
      <c r="AB1718"/>
    </row>
    <row r="1719" spans="26:28">
      <c r="Z1719"/>
      <c r="AA1719"/>
      <c r="AB1719"/>
    </row>
    <row r="1720" spans="26:28">
      <c r="Z1720"/>
      <c r="AA1720"/>
      <c r="AB1720"/>
    </row>
    <row r="1721" spans="26:28">
      <c r="Z1721"/>
      <c r="AA1721"/>
      <c r="AB1721"/>
    </row>
    <row r="1722" spans="26:28">
      <c r="Z1722"/>
      <c r="AA1722"/>
      <c r="AB1722"/>
    </row>
    <row r="1723" spans="26:28">
      <c r="Z1723"/>
      <c r="AA1723"/>
      <c r="AB1723"/>
    </row>
    <row r="1724" spans="26:28">
      <c r="Z1724"/>
      <c r="AA1724"/>
      <c r="AB1724"/>
    </row>
    <row r="1725" spans="26:28">
      <c r="Z1725"/>
      <c r="AA1725"/>
      <c r="AB1725"/>
    </row>
    <row r="1726" spans="26:28">
      <c r="Z1726"/>
      <c r="AA1726"/>
      <c r="AB1726"/>
    </row>
    <row r="1727" spans="26:28">
      <c r="Z1727"/>
      <c r="AA1727"/>
      <c r="AB1727"/>
    </row>
    <row r="1728" spans="26:28">
      <c r="Z1728"/>
      <c r="AA1728"/>
      <c r="AB1728"/>
    </row>
    <row r="1729" spans="26:28">
      <c r="Z1729"/>
      <c r="AA1729"/>
      <c r="AB1729"/>
    </row>
    <row r="1730" spans="26:28">
      <c r="Z1730"/>
      <c r="AA1730"/>
      <c r="AB1730"/>
    </row>
    <row r="1731" spans="26:28">
      <c r="Z1731"/>
      <c r="AA1731"/>
      <c r="AB1731"/>
    </row>
    <row r="1732" spans="26:28">
      <c r="Z1732"/>
      <c r="AA1732"/>
      <c r="AB1732"/>
    </row>
    <row r="1733" spans="26:28">
      <c r="Z1733"/>
      <c r="AA1733"/>
      <c r="AB1733"/>
    </row>
    <row r="1734" spans="26:28">
      <c r="Z1734"/>
      <c r="AA1734"/>
      <c r="AB1734"/>
    </row>
    <row r="1735" spans="26:28">
      <c r="Z1735"/>
      <c r="AA1735"/>
      <c r="AB1735"/>
    </row>
    <row r="1736" spans="26:28">
      <c r="Z1736"/>
      <c r="AA1736"/>
      <c r="AB1736"/>
    </row>
    <row r="1737" spans="26:28">
      <c r="Z1737"/>
      <c r="AA1737"/>
      <c r="AB1737"/>
    </row>
    <row r="1738" spans="26:28">
      <c r="Z1738"/>
      <c r="AA1738"/>
      <c r="AB1738"/>
    </row>
    <row r="1739" spans="26:28">
      <c r="Z1739"/>
      <c r="AA1739"/>
      <c r="AB1739"/>
    </row>
    <row r="1740" spans="26:28">
      <c r="Z1740"/>
      <c r="AA1740"/>
      <c r="AB1740"/>
    </row>
    <row r="1741" spans="26:28">
      <c r="Z1741"/>
      <c r="AA1741"/>
      <c r="AB1741"/>
    </row>
    <row r="1742" spans="26:28">
      <c r="Z1742"/>
      <c r="AA1742"/>
      <c r="AB1742"/>
    </row>
    <row r="1743" spans="26:28">
      <c r="Z1743"/>
      <c r="AA1743"/>
      <c r="AB1743"/>
    </row>
    <row r="1744" spans="26:28">
      <c r="Z1744"/>
      <c r="AA1744"/>
      <c r="AB1744"/>
    </row>
    <row r="1745" spans="26:28">
      <c r="Z1745"/>
      <c r="AA1745"/>
      <c r="AB1745"/>
    </row>
    <row r="1746" spans="26:28">
      <c r="Z1746"/>
      <c r="AA1746"/>
      <c r="AB1746"/>
    </row>
    <row r="1747" spans="26:28">
      <c r="Z1747"/>
      <c r="AA1747"/>
      <c r="AB1747"/>
    </row>
    <row r="1748" spans="26:28">
      <c r="Z1748"/>
      <c r="AA1748"/>
      <c r="AB1748"/>
    </row>
    <row r="1749" spans="26:28">
      <c r="Z1749"/>
      <c r="AA1749"/>
      <c r="AB1749"/>
    </row>
    <row r="1750" spans="26:28">
      <c r="Z1750"/>
      <c r="AA1750"/>
      <c r="AB1750"/>
    </row>
    <row r="1751" spans="26:28">
      <c r="Z1751"/>
      <c r="AA1751"/>
      <c r="AB1751"/>
    </row>
    <row r="1752" spans="26:28">
      <c r="Z1752"/>
      <c r="AA1752"/>
      <c r="AB1752"/>
    </row>
    <row r="1753" spans="26:28">
      <c r="Z1753"/>
      <c r="AA1753"/>
      <c r="AB1753"/>
    </row>
    <row r="1754" spans="26:28">
      <c r="Z1754"/>
      <c r="AA1754"/>
      <c r="AB1754"/>
    </row>
    <row r="1755" spans="26:28">
      <c r="Z1755"/>
      <c r="AA1755"/>
      <c r="AB1755"/>
    </row>
    <row r="1756" spans="26:28">
      <c r="Z1756"/>
      <c r="AA1756"/>
      <c r="AB1756"/>
    </row>
    <row r="1757" spans="26:28">
      <c r="Z1757"/>
      <c r="AA1757"/>
      <c r="AB1757"/>
    </row>
    <row r="1758" spans="26:28">
      <c r="Z1758"/>
      <c r="AA1758"/>
      <c r="AB1758"/>
    </row>
    <row r="1759" spans="26:28">
      <c r="Z1759"/>
      <c r="AA1759"/>
      <c r="AB1759"/>
    </row>
    <row r="1760" spans="26:28">
      <c r="Z1760"/>
      <c r="AA1760"/>
      <c r="AB1760"/>
    </row>
    <row r="1761" spans="26:28">
      <c r="Z1761"/>
      <c r="AA1761"/>
      <c r="AB1761"/>
    </row>
    <row r="1762" spans="26:28">
      <c r="Z1762"/>
      <c r="AA1762"/>
      <c r="AB1762"/>
    </row>
    <row r="1763" spans="26:28">
      <c r="Z1763"/>
      <c r="AA1763"/>
      <c r="AB1763"/>
    </row>
    <row r="1764" spans="26:28">
      <c r="Z1764"/>
      <c r="AA1764"/>
      <c r="AB1764"/>
    </row>
    <row r="1765" spans="26:28">
      <c r="Z1765"/>
      <c r="AA1765"/>
      <c r="AB1765"/>
    </row>
    <row r="1766" spans="26:28">
      <c r="Z1766"/>
      <c r="AA1766"/>
      <c r="AB1766"/>
    </row>
    <row r="1767" spans="26:28">
      <c r="Z1767"/>
      <c r="AA1767"/>
      <c r="AB1767"/>
    </row>
    <row r="1768" spans="26:28">
      <c r="Z1768"/>
      <c r="AA1768"/>
      <c r="AB1768"/>
    </row>
    <row r="1769" spans="26:28">
      <c r="Z1769"/>
      <c r="AA1769"/>
      <c r="AB1769"/>
    </row>
    <row r="1770" spans="26:28">
      <c r="Z1770"/>
      <c r="AA1770"/>
      <c r="AB1770"/>
    </row>
    <row r="1771" spans="26:28">
      <c r="Z1771"/>
      <c r="AA1771"/>
      <c r="AB1771"/>
    </row>
    <row r="1772" spans="26:28">
      <c r="Z1772"/>
      <c r="AA1772"/>
      <c r="AB1772"/>
    </row>
    <row r="1773" spans="26:28">
      <c r="Z1773"/>
      <c r="AA1773"/>
      <c r="AB1773"/>
    </row>
    <row r="1774" spans="26:28">
      <c r="Z1774"/>
      <c r="AA1774"/>
      <c r="AB1774"/>
    </row>
    <row r="1775" spans="26:28">
      <c r="Z1775"/>
      <c r="AA1775"/>
      <c r="AB1775"/>
    </row>
    <row r="1776" spans="26:28">
      <c r="Z1776"/>
      <c r="AA1776"/>
      <c r="AB1776"/>
    </row>
    <row r="1777" spans="26:28">
      <c r="Z1777"/>
      <c r="AA1777"/>
      <c r="AB1777"/>
    </row>
    <row r="1778" spans="26:28">
      <c r="Z1778"/>
      <c r="AA1778"/>
      <c r="AB1778"/>
    </row>
    <row r="1779" spans="26:28">
      <c r="Z1779"/>
      <c r="AA1779"/>
      <c r="AB1779"/>
    </row>
    <row r="1780" spans="26:28">
      <c r="Z1780"/>
      <c r="AA1780"/>
      <c r="AB1780"/>
    </row>
    <row r="1781" spans="26:28">
      <c r="Z1781"/>
      <c r="AA1781"/>
      <c r="AB1781"/>
    </row>
    <row r="1782" spans="26:28">
      <c r="Z1782"/>
      <c r="AA1782"/>
      <c r="AB1782"/>
    </row>
    <row r="1783" spans="26:28">
      <c r="Z1783"/>
      <c r="AA1783"/>
      <c r="AB1783"/>
    </row>
    <row r="1784" spans="26:28">
      <c r="Z1784"/>
      <c r="AA1784"/>
      <c r="AB1784"/>
    </row>
    <row r="1785" spans="26:28">
      <c r="Z1785"/>
      <c r="AA1785"/>
      <c r="AB1785"/>
    </row>
    <row r="1786" spans="26:28">
      <c r="Z1786"/>
      <c r="AA1786"/>
      <c r="AB1786"/>
    </row>
    <row r="1787" spans="26:28">
      <c r="Z1787"/>
      <c r="AA1787"/>
      <c r="AB1787"/>
    </row>
    <row r="1788" spans="26:28">
      <c r="Z1788"/>
      <c r="AA1788"/>
      <c r="AB1788"/>
    </row>
    <row r="1789" spans="26:28">
      <c r="Z1789"/>
      <c r="AA1789"/>
      <c r="AB1789"/>
    </row>
    <row r="1790" spans="26:28">
      <c r="Z1790"/>
      <c r="AA1790"/>
      <c r="AB1790"/>
    </row>
    <row r="1791" spans="26:28">
      <c r="Z1791"/>
      <c r="AA1791"/>
      <c r="AB1791"/>
    </row>
    <row r="1792" spans="26:28">
      <c r="Z1792"/>
      <c r="AA1792"/>
      <c r="AB1792"/>
    </row>
    <row r="1793" spans="26:28">
      <c r="Z1793"/>
      <c r="AA1793"/>
      <c r="AB1793"/>
    </row>
    <row r="1794" spans="26:28">
      <c r="Z1794"/>
      <c r="AA1794"/>
      <c r="AB1794"/>
    </row>
    <row r="1795" spans="26:28">
      <c r="Z1795"/>
      <c r="AA1795"/>
      <c r="AB1795"/>
    </row>
    <row r="1796" spans="26:28">
      <c r="Z1796"/>
      <c r="AA1796"/>
      <c r="AB1796"/>
    </row>
    <row r="1797" spans="26:28">
      <c r="Z1797"/>
      <c r="AA1797"/>
      <c r="AB1797"/>
    </row>
    <row r="1798" spans="26:28">
      <c r="Z1798"/>
      <c r="AA1798"/>
      <c r="AB1798"/>
    </row>
    <row r="1799" spans="26:28">
      <c r="Z1799"/>
      <c r="AA1799"/>
      <c r="AB1799"/>
    </row>
    <row r="1800" spans="26:28">
      <c r="Z1800"/>
      <c r="AA1800"/>
      <c r="AB1800"/>
    </row>
    <row r="1801" spans="26:28">
      <c r="Z1801"/>
      <c r="AA1801"/>
      <c r="AB1801"/>
    </row>
    <row r="1802" spans="26:28">
      <c r="Z1802"/>
      <c r="AA1802"/>
      <c r="AB1802"/>
    </row>
    <row r="1803" spans="26:28">
      <c r="Z1803"/>
      <c r="AA1803"/>
      <c r="AB1803"/>
    </row>
    <row r="1804" spans="26:28">
      <c r="Z1804"/>
      <c r="AA1804"/>
      <c r="AB1804"/>
    </row>
    <row r="1805" spans="26:28">
      <c r="Z1805"/>
      <c r="AA1805"/>
      <c r="AB1805"/>
    </row>
    <row r="1806" spans="26:28">
      <c r="Z1806"/>
      <c r="AA1806"/>
      <c r="AB1806"/>
    </row>
    <row r="1807" spans="26:28">
      <c r="Z1807"/>
      <c r="AA1807"/>
      <c r="AB1807"/>
    </row>
    <row r="1808" spans="26:28">
      <c r="Z1808"/>
      <c r="AA1808"/>
      <c r="AB1808"/>
    </row>
    <row r="1809" spans="26:28">
      <c r="Z1809"/>
      <c r="AA1809"/>
      <c r="AB1809"/>
    </row>
    <row r="1810" spans="26:28">
      <c r="Z1810"/>
      <c r="AA1810"/>
      <c r="AB1810"/>
    </row>
    <row r="1811" spans="26:28">
      <c r="Z1811"/>
      <c r="AA1811"/>
      <c r="AB1811"/>
    </row>
    <row r="1812" spans="26:28">
      <c r="Z1812"/>
      <c r="AA1812"/>
      <c r="AB1812"/>
    </row>
    <row r="1813" spans="26:28">
      <c r="Z1813"/>
      <c r="AA1813"/>
      <c r="AB1813"/>
    </row>
    <row r="1814" spans="26:28">
      <c r="Z1814"/>
      <c r="AA1814"/>
      <c r="AB1814"/>
    </row>
    <row r="1815" spans="26:28">
      <c r="Z1815"/>
      <c r="AA1815"/>
      <c r="AB1815"/>
    </row>
    <row r="1816" spans="26:28">
      <c r="Z1816"/>
      <c r="AA1816"/>
      <c r="AB1816"/>
    </row>
    <row r="1817" spans="26:28">
      <c r="Z1817"/>
      <c r="AA1817"/>
      <c r="AB1817"/>
    </row>
    <row r="1818" spans="26:28">
      <c r="Z1818"/>
      <c r="AA1818"/>
      <c r="AB1818"/>
    </row>
    <row r="1819" spans="26:28">
      <c r="Z1819"/>
      <c r="AA1819"/>
      <c r="AB1819"/>
    </row>
    <row r="1820" spans="26:28">
      <c r="Z1820"/>
      <c r="AA1820"/>
      <c r="AB1820"/>
    </row>
    <row r="1821" spans="26:28">
      <c r="Z1821"/>
      <c r="AA1821"/>
      <c r="AB1821"/>
    </row>
    <row r="1822" spans="26:28">
      <c r="Z1822"/>
      <c r="AA1822"/>
      <c r="AB1822"/>
    </row>
    <row r="1823" spans="26:28">
      <c r="Z1823"/>
      <c r="AA1823"/>
      <c r="AB1823"/>
    </row>
    <row r="1824" spans="26:28">
      <c r="Z1824"/>
      <c r="AA1824"/>
      <c r="AB1824"/>
    </row>
    <row r="1825" spans="26:28">
      <c r="Z1825"/>
      <c r="AA1825"/>
      <c r="AB1825"/>
    </row>
    <row r="1826" spans="26:28">
      <c r="Z1826"/>
      <c r="AA1826"/>
      <c r="AB1826"/>
    </row>
    <row r="1827" spans="26:28">
      <c r="Z1827"/>
      <c r="AA1827"/>
      <c r="AB1827"/>
    </row>
    <row r="1828" spans="26:28">
      <c r="Z1828"/>
      <c r="AA1828"/>
      <c r="AB1828"/>
    </row>
    <row r="1829" spans="26:28">
      <c r="Z1829"/>
      <c r="AA1829"/>
      <c r="AB1829"/>
    </row>
    <row r="1830" spans="26:28">
      <c r="Z1830"/>
      <c r="AA1830"/>
      <c r="AB1830"/>
    </row>
    <row r="1831" spans="26:28">
      <c r="Z1831"/>
      <c r="AA1831"/>
      <c r="AB1831"/>
    </row>
    <row r="1832" spans="26:28">
      <c r="Z1832"/>
      <c r="AA1832"/>
      <c r="AB1832"/>
    </row>
    <row r="1833" spans="26:28">
      <c r="Z1833"/>
      <c r="AA1833"/>
      <c r="AB1833"/>
    </row>
    <row r="1834" spans="26:28">
      <c r="Z1834"/>
      <c r="AA1834"/>
      <c r="AB1834"/>
    </row>
    <row r="1835" spans="26:28">
      <c r="Z1835"/>
      <c r="AA1835"/>
      <c r="AB1835"/>
    </row>
    <row r="1836" spans="26:28">
      <c r="Z1836"/>
      <c r="AA1836"/>
      <c r="AB1836"/>
    </row>
    <row r="1837" spans="26:28">
      <c r="Z1837"/>
      <c r="AA1837"/>
      <c r="AB1837"/>
    </row>
    <row r="1838" spans="26:28">
      <c r="Z1838"/>
      <c r="AA1838"/>
      <c r="AB1838"/>
    </row>
    <row r="1839" spans="26:28">
      <c r="Z1839"/>
      <c r="AA1839"/>
      <c r="AB1839"/>
    </row>
    <row r="1840" spans="26:28">
      <c r="Z1840"/>
      <c r="AA1840"/>
      <c r="AB1840"/>
    </row>
    <row r="1841" spans="26:28">
      <c r="Z1841"/>
      <c r="AA1841"/>
      <c r="AB1841"/>
    </row>
    <row r="1842" spans="26:28">
      <c r="Z1842"/>
      <c r="AA1842"/>
      <c r="AB1842"/>
    </row>
    <row r="1843" spans="26:28">
      <c r="Z1843"/>
      <c r="AA1843"/>
      <c r="AB1843"/>
    </row>
    <row r="1844" spans="26:28">
      <c r="Z1844"/>
      <c r="AA1844"/>
      <c r="AB1844"/>
    </row>
    <row r="1845" spans="26:28">
      <c r="Z1845"/>
      <c r="AA1845"/>
      <c r="AB1845"/>
    </row>
    <row r="1846" spans="26:28">
      <c r="Z1846"/>
      <c r="AA1846"/>
      <c r="AB1846"/>
    </row>
    <row r="1847" spans="26:28">
      <c r="Z1847"/>
      <c r="AA1847"/>
      <c r="AB1847"/>
    </row>
    <row r="1848" spans="26:28">
      <c r="Z1848"/>
      <c r="AA1848"/>
      <c r="AB1848"/>
    </row>
    <row r="1849" spans="26:28">
      <c r="Z1849"/>
      <c r="AA1849"/>
      <c r="AB1849"/>
    </row>
    <row r="1850" spans="26:28">
      <c r="Z1850"/>
      <c r="AA1850"/>
      <c r="AB1850"/>
    </row>
    <row r="1851" spans="26:28">
      <c r="Z1851"/>
      <c r="AA1851"/>
      <c r="AB1851"/>
    </row>
    <row r="1852" spans="26:28">
      <c r="Z1852"/>
      <c r="AA1852"/>
      <c r="AB1852"/>
    </row>
    <row r="1853" spans="26:28">
      <c r="Z1853"/>
      <c r="AA1853"/>
      <c r="AB1853"/>
    </row>
    <row r="1854" spans="26:28">
      <c r="Z1854"/>
      <c r="AA1854"/>
      <c r="AB1854"/>
    </row>
    <row r="1855" spans="26:28">
      <c r="Z1855"/>
      <c r="AA1855"/>
      <c r="AB1855"/>
    </row>
    <row r="1856" spans="26:28">
      <c r="Z1856"/>
      <c r="AA1856"/>
      <c r="AB1856"/>
    </row>
    <row r="1857" spans="26:28">
      <c r="Z1857"/>
      <c r="AA1857"/>
      <c r="AB1857"/>
    </row>
    <row r="1858" spans="26:28">
      <c r="Z1858"/>
      <c r="AA1858"/>
      <c r="AB1858"/>
    </row>
    <row r="1859" spans="26:28">
      <c r="Z1859"/>
      <c r="AA1859"/>
      <c r="AB1859"/>
    </row>
    <row r="1860" spans="26:28">
      <c r="Z1860"/>
      <c r="AA1860"/>
      <c r="AB1860"/>
    </row>
    <row r="1861" spans="26:28">
      <c r="Z1861"/>
      <c r="AA1861"/>
      <c r="AB1861"/>
    </row>
    <row r="1862" spans="26:28">
      <c r="Z1862"/>
      <c r="AA1862"/>
      <c r="AB1862"/>
    </row>
    <row r="1863" spans="26:28">
      <c r="Z1863"/>
      <c r="AA1863"/>
      <c r="AB1863"/>
    </row>
    <row r="1864" spans="26:28">
      <c r="Z1864"/>
      <c r="AA1864"/>
      <c r="AB1864"/>
    </row>
    <row r="1865" spans="26:28">
      <c r="Z1865"/>
      <c r="AA1865"/>
      <c r="AB1865"/>
    </row>
    <row r="1866" spans="26:28">
      <c r="Z1866"/>
      <c r="AA1866"/>
      <c r="AB1866"/>
    </row>
    <row r="1867" spans="26:28">
      <c r="Z1867"/>
      <c r="AA1867"/>
      <c r="AB1867"/>
    </row>
    <row r="1868" spans="26:28">
      <c r="Z1868"/>
      <c r="AA1868"/>
      <c r="AB1868"/>
    </row>
    <row r="1869" spans="26:28">
      <c r="Z1869"/>
      <c r="AA1869"/>
      <c r="AB1869"/>
    </row>
    <row r="1870" spans="26:28">
      <c r="Z1870"/>
      <c r="AA1870"/>
      <c r="AB1870"/>
    </row>
    <row r="1871" spans="26:28">
      <c r="Z1871"/>
      <c r="AA1871"/>
      <c r="AB1871"/>
    </row>
    <row r="1872" spans="26:28">
      <c r="Z1872"/>
      <c r="AA1872"/>
      <c r="AB1872"/>
    </row>
    <row r="1873" spans="26:28">
      <c r="Z1873"/>
      <c r="AA1873"/>
      <c r="AB1873"/>
    </row>
    <row r="1874" spans="26:28">
      <c r="Z1874"/>
      <c r="AA1874"/>
      <c r="AB1874"/>
    </row>
    <row r="1875" spans="26:28">
      <c r="Z1875"/>
      <c r="AA1875"/>
      <c r="AB1875"/>
    </row>
    <row r="1876" spans="26:28">
      <c r="Z1876"/>
      <c r="AA1876"/>
      <c r="AB1876"/>
    </row>
    <row r="1877" spans="26:28">
      <c r="Z1877"/>
      <c r="AA1877"/>
      <c r="AB1877"/>
    </row>
    <row r="1878" spans="26:28">
      <c r="Z1878"/>
      <c r="AA1878"/>
      <c r="AB1878"/>
    </row>
    <row r="1879" spans="26:28">
      <c r="Z1879"/>
      <c r="AA1879"/>
      <c r="AB1879"/>
    </row>
    <row r="1880" spans="26:28">
      <c r="Z1880"/>
      <c r="AA1880"/>
      <c r="AB1880"/>
    </row>
    <row r="1881" spans="26:28">
      <c r="Z1881"/>
      <c r="AA1881"/>
      <c r="AB1881"/>
    </row>
    <row r="1882" spans="26:28">
      <c r="Z1882"/>
      <c r="AA1882"/>
      <c r="AB1882"/>
    </row>
    <row r="1883" spans="26:28">
      <c r="Z1883"/>
      <c r="AA1883"/>
      <c r="AB1883"/>
    </row>
    <row r="1884" spans="26:28">
      <c r="Z1884"/>
      <c r="AA1884"/>
      <c r="AB1884"/>
    </row>
    <row r="1885" spans="26:28">
      <c r="Z1885"/>
      <c r="AA1885"/>
      <c r="AB1885"/>
    </row>
    <row r="1886" spans="26:28">
      <c r="Z1886"/>
      <c r="AA1886"/>
      <c r="AB1886"/>
    </row>
    <row r="1887" spans="26:28">
      <c r="Z1887"/>
      <c r="AA1887"/>
      <c r="AB1887"/>
    </row>
    <row r="1888" spans="26:28">
      <c r="Z1888"/>
      <c r="AA1888"/>
      <c r="AB1888"/>
    </row>
    <row r="1889" spans="26:28">
      <c r="Z1889"/>
      <c r="AA1889"/>
      <c r="AB1889"/>
    </row>
    <row r="1890" spans="26:28">
      <c r="Z1890"/>
      <c r="AA1890"/>
      <c r="AB1890"/>
    </row>
    <row r="1891" spans="26:28">
      <c r="Z1891"/>
      <c r="AA1891"/>
      <c r="AB1891"/>
    </row>
    <row r="1892" spans="26:28">
      <c r="Z1892"/>
      <c r="AA1892"/>
      <c r="AB1892"/>
    </row>
    <row r="1893" spans="26:28">
      <c r="Z1893"/>
      <c r="AA1893"/>
      <c r="AB1893"/>
    </row>
    <row r="1894" spans="26:28">
      <c r="Z1894"/>
      <c r="AA1894"/>
      <c r="AB1894"/>
    </row>
    <row r="1895" spans="26:28">
      <c r="Z1895"/>
      <c r="AA1895"/>
      <c r="AB1895"/>
    </row>
    <row r="1896" spans="26:28">
      <c r="Z1896"/>
      <c r="AA1896"/>
      <c r="AB1896"/>
    </row>
    <row r="1897" spans="26:28">
      <c r="Z1897"/>
      <c r="AA1897"/>
      <c r="AB1897"/>
    </row>
    <row r="1898" spans="26:28">
      <c r="Z1898"/>
      <c r="AA1898"/>
      <c r="AB1898"/>
    </row>
    <row r="1899" spans="26:28">
      <c r="Z1899"/>
      <c r="AA1899"/>
      <c r="AB1899"/>
    </row>
    <row r="1900" spans="26:28">
      <c r="Z1900"/>
      <c r="AA1900"/>
      <c r="AB1900"/>
    </row>
    <row r="1901" spans="26:28">
      <c r="Z1901"/>
      <c r="AA1901"/>
      <c r="AB1901"/>
    </row>
    <row r="1902" spans="26:28">
      <c r="Z1902"/>
      <c r="AA1902"/>
      <c r="AB1902"/>
    </row>
    <row r="1903" spans="26:28">
      <c r="Z1903"/>
      <c r="AA1903"/>
      <c r="AB1903"/>
    </row>
    <row r="1904" spans="26:28">
      <c r="Z1904"/>
      <c r="AA1904"/>
      <c r="AB1904"/>
    </row>
    <row r="1905" spans="26:28">
      <c r="Z1905"/>
      <c r="AA1905"/>
      <c r="AB1905"/>
    </row>
    <row r="1906" spans="26:28">
      <c r="Z1906"/>
      <c r="AA1906"/>
      <c r="AB1906"/>
    </row>
    <row r="1907" spans="26:28">
      <c r="Z1907"/>
      <c r="AA1907"/>
      <c r="AB1907"/>
    </row>
    <row r="1908" spans="26:28">
      <c r="Z1908"/>
      <c r="AA1908"/>
      <c r="AB1908"/>
    </row>
    <row r="1909" spans="26:28">
      <c r="Z1909"/>
      <c r="AA1909"/>
      <c r="AB1909"/>
    </row>
    <row r="1910" spans="26:28">
      <c r="Z1910"/>
      <c r="AA1910"/>
      <c r="AB1910"/>
    </row>
    <row r="1911" spans="26:28">
      <c r="Z1911"/>
      <c r="AA1911"/>
      <c r="AB1911"/>
    </row>
    <row r="1912" spans="26:28">
      <c r="Z1912"/>
      <c r="AA1912"/>
      <c r="AB1912"/>
    </row>
    <row r="1913" spans="26:28">
      <c r="Z1913"/>
      <c r="AA1913"/>
      <c r="AB1913"/>
    </row>
    <row r="1914" spans="26:28">
      <c r="Z1914"/>
      <c r="AA1914"/>
      <c r="AB1914"/>
    </row>
    <row r="1915" spans="26:28">
      <c r="Z1915"/>
      <c r="AA1915"/>
      <c r="AB1915"/>
    </row>
    <row r="1916" spans="26:28">
      <c r="Z1916"/>
      <c r="AA1916"/>
      <c r="AB1916"/>
    </row>
    <row r="1917" spans="26:28">
      <c r="Z1917"/>
      <c r="AA1917"/>
      <c r="AB1917"/>
    </row>
    <row r="1918" spans="26:28">
      <c r="Z1918"/>
      <c r="AA1918"/>
      <c r="AB1918"/>
    </row>
    <row r="1919" spans="26:28">
      <c r="Z1919"/>
      <c r="AA1919"/>
      <c r="AB1919"/>
    </row>
    <row r="1920" spans="26:28">
      <c r="Z1920"/>
      <c r="AA1920"/>
      <c r="AB1920"/>
    </row>
    <row r="1921" spans="26:28">
      <c r="Z1921"/>
      <c r="AA1921"/>
      <c r="AB1921"/>
    </row>
    <row r="1922" spans="26:28">
      <c r="Z1922"/>
      <c r="AA1922"/>
      <c r="AB1922"/>
    </row>
    <row r="1923" spans="26:28">
      <c r="Z1923"/>
      <c r="AA1923"/>
      <c r="AB1923"/>
    </row>
    <row r="1924" spans="26:28">
      <c r="Z1924"/>
      <c r="AA1924"/>
      <c r="AB1924"/>
    </row>
    <row r="1925" spans="26:28">
      <c r="Z1925"/>
      <c r="AA1925"/>
      <c r="AB1925"/>
    </row>
    <row r="1926" spans="26:28">
      <c r="Z1926"/>
      <c r="AA1926"/>
      <c r="AB1926"/>
    </row>
    <row r="1927" spans="26:28">
      <c r="Z1927"/>
      <c r="AA1927"/>
      <c r="AB1927"/>
    </row>
    <row r="1928" spans="26:28">
      <c r="Z1928"/>
      <c r="AA1928"/>
      <c r="AB1928"/>
    </row>
    <row r="1929" spans="26:28">
      <c r="Z1929"/>
      <c r="AA1929"/>
      <c r="AB1929"/>
    </row>
    <row r="1930" spans="26:28">
      <c r="Z1930"/>
      <c r="AA1930"/>
      <c r="AB1930"/>
    </row>
    <row r="1931" spans="26:28">
      <c r="Z1931"/>
      <c r="AA1931"/>
      <c r="AB1931"/>
    </row>
    <row r="1932" spans="26:28">
      <c r="Z1932"/>
      <c r="AA1932"/>
      <c r="AB1932"/>
    </row>
    <row r="1933" spans="26:28">
      <c r="Z1933"/>
      <c r="AA1933"/>
      <c r="AB1933"/>
    </row>
    <row r="1934" spans="26:28">
      <c r="Z1934"/>
      <c r="AA1934"/>
      <c r="AB1934"/>
    </row>
    <row r="1935" spans="26:28">
      <c r="Z1935"/>
      <c r="AA1935"/>
      <c r="AB1935"/>
    </row>
    <row r="1936" spans="26:28">
      <c r="Z1936"/>
      <c r="AA1936"/>
      <c r="AB1936"/>
    </row>
    <row r="1937" spans="26:28">
      <c r="Z1937"/>
      <c r="AA1937"/>
      <c r="AB1937"/>
    </row>
    <row r="1938" spans="26:28">
      <c r="Z1938"/>
      <c r="AA1938"/>
      <c r="AB1938"/>
    </row>
    <row r="1939" spans="26:28">
      <c r="Z1939"/>
      <c r="AA1939"/>
      <c r="AB1939"/>
    </row>
    <row r="1940" spans="26:28">
      <c r="Z1940"/>
      <c r="AA1940"/>
      <c r="AB1940"/>
    </row>
    <row r="1941" spans="26:28">
      <c r="Z1941"/>
      <c r="AA1941"/>
      <c r="AB1941"/>
    </row>
    <row r="1942" spans="26:28">
      <c r="Z1942"/>
      <c r="AA1942"/>
      <c r="AB1942"/>
    </row>
    <row r="1943" spans="26:28">
      <c r="Z1943"/>
      <c r="AA1943"/>
      <c r="AB1943"/>
    </row>
    <row r="1944" spans="26:28">
      <c r="Z1944"/>
      <c r="AA1944"/>
      <c r="AB1944"/>
    </row>
    <row r="1945" spans="26:28">
      <c r="Z1945"/>
      <c r="AA1945"/>
      <c r="AB1945"/>
    </row>
    <row r="1946" spans="26:28">
      <c r="Z1946"/>
      <c r="AA1946"/>
      <c r="AB1946"/>
    </row>
    <row r="1947" spans="26:28">
      <c r="Z1947"/>
      <c r="AA1947"/>
      <c r="AB1947"/>
    </row>
    <row r="1948" spans="26:28">
      <c r="Z1948"/>
      <c r="AA1948"/>
      <c r="AB1948"/>
    </row>
    <row r="1949" spans="26:28">
      <c r="Z1949"/>
      <c r="AA1949"/>
      <c r="AB1949"/>
    </row>
    <row r="1950" spans="26:28">
      <c r="Z1950"/>
      <c r="AA1950"/>
      <c r="AB1950"/>
    </row>
    <row r="1951" spans="26:28">
      <c r="Z1951"/>
      <c r="AA1951"/>
      <c r="AB1951"/>
    </row>
    <row r="1952" spans="26:28">
      <c r="Z1952"/>
      <c r="AA1952"/>
      <c r="AB1952"/>
    </row>
    <row r="1953" spans="26:28">
      <c r="Z1953"/>
      <c r="AA1953"/>
      <c r="AB1953"/>
    </row>
    <row r="1954" spans="26:28">
      <c r="Z1954"/>
      <c r="AA1954"/>
      <c r="AB1954"/>
    </row>
    <row r="1955" spans="26:28">
      <c r="Z1955"/>
      <c r="AA1955"/>
      <c r="AB1955"/>
    </row>
    <row r="1956" spans="26:28">
      <c r="Z1956"/>
      <c r="AA1956"/>
      <c r="AB1956"/>
    </row>
    <row r="1957" spans="26:28">
      <c r="Z1957"/>
      <c r="AA1957"/>
      <c r="AB1957"/>
    </row>
    <row r="1958" spans="26:28">
      <c r="Z1958"/>
      <c r="AA1958"/>
      <c r="AB1958"/>
    </row>
    <row r="1959" spans="26:28">
      <c r="Z1959"/>
      <c r="AA1959"/>
      <c r="AB1959"/>
    </row>
    <row r="1960" spans="26:28">
      <c r="Z1960"/>
      <c r="AA1960"/>
      <c r="AB1960"/>
    </row>
    <row r="1961" spans="26:28">
      <c r="Z1961"/>
      <c r="AA1961"/>
      <c r="AB1961"/>
    </row>
    <row r="1962" spans="26:28">
      <c r="Z1962"/>
      <c r="AA1962"/>
      <c r="AB1962"/>
    </row>
    <row r="1963" spans="26:28">
      <c r="Z1963"/>
      <c r="AA1963"/>
      <c r="AB1963"/>
    </row>
    <row r="1964" spans="26:28">
      <c r="Z1964"/>
      <c r="AA1964"/>
      <c r="AB1964"/>
    </row>
    <row r="1965" spans="26:28">
      <c r="Z1965"/>
      <c r="AA1965"/>
      <c r="AB1965"/>
    </row>
    <row r="1966" spans="26:28">
      <c r="Z1966"/>
      <c r="AA1966"/>
      <c r="AB1966"/>
    </row>
    <row r="1967" spans="26:28">
      <c r="Z1967"/>
      <c r="AA1967"/>
      <c r="AB1967"/>
    </row>
    <row r="1968" spans="26:28">
      <c r="Z1968"/>
      <c r="AA1968"/>
      <c r="AB1968"/>
    </row>
    <row r="1969" spans="26:28">
      <c r="Z1969"/>
      <c r="AA1969"/>
      <c r="AB1969"/>
    </row>
    <row r="1970" spans="26:28">
      <c r="Z1970"/>
      <c r="AA1970"/>
      <c r="AB1970"/>
    </row>
    <row r="1971" spans="26:28">
      <c r="Z1971"/>
      <c r="AA1971"/>
      <c r="AB1971"/>
    </row>
    <row r="1972" spans="26:28">
      <c r="Z1972"/>
      <c r="AA1972"/>
      <c r="AB1972"/>
    </row>
    <row r="1973" spans="26:28">
      <c r="Z1973"/>
      <c r="AA1973"/>
      <c r="AB1973"/>
    </row>
    <row r="1974" spans="26:28">
      <c r="Z1974"/>
      <c r="AA1974"/>
      <c r="AB1974"/>
    </row>
    <row r="1975" spans="26:28">
      <c r="Z1975"/>
      <c r="AA1975"/>
      <c r="AB1975"/>
    </row>
    <row r="1976" spans="26:28">
      <c r="Z1976"/>
      <c r="AA1976"/>
      <c r="AB1976"/>
    </row>
    <row r="1977" spans="26:28">
      <c r="Z1977"/>
      <c r="AA1977"/>
      <c r="AB1977"/>
    </row>
    <row r="1978" spans="26:28">
      <c r="Z1978"/>
      <c r="AA1978"/>
      <c r="AB1978"/>
    </row>
    <row r="1979" spans="26:28">
      <c r="Z1979"/>
      <c r="AA1979"/>
      <c r="AB1979"/>
    </row>
    <row r="1980" spans="26:28">
      <c r="Z1980"/>
      <c r="AA1980"/>
      <c r="AB1980"/>
    </row>
    <row r="1981" spans="26:28">
      <c r="Z1981"/>
      <c r="AA1981"/>
      <c r="AB1981"/>
    </row>
    <row r="1982" spans="26:28">
      <c r="Z1982"/>
      <c r="AA1982"/>
      <c r="AB1982"/>
    </row>
    <row r="1983" spans="26:28">
      <c r="Z1983"/>
      <c r="AA1983"/>
      <c r="AB1983"/>
    </row>
    <row r="1984" spans="26:28">
      <c r="Z1984"/>
      <c r="AA1984"/>
      <c r="AB1984"/>
    </row>
    <row r="1985" spans="26:28">
      <c r="Z1985"/>
      <c r="AA1985"/>
      <c r="AB1985"/>
    </row>
    <row r="1986" spans="26:28">
      <c r="Z1986"/>
      <c r="AA1986"/>
      <c r="AB1986"/>
    </row>
    <row r="1987" spans="26:28">
      <c r="Z1987"/>
      <c r="AA1987"/>
      <c r="AB1987"/>
    </row>
    <row r="1988" spans="26:28">
      <c r="Z1988"/>
      <c r="AA1988"/>
      <c r="AB1988"/>
    </row>
    <row r="1989" spans="26:28">
      <c r="Z1989"/>
      <c r="AA1989"/>
      <c r="AB1989"/>
    </row>
    <row r="1990" spans="26:28">
      <c r="Z1990"/>
      <c r="AA1990"/>
      <c r="AB1990"/>
    </row>
    <row r="1991" spans="26:28">
      <c r="Z1991"/>
      <c r="AA1991"/>
      <c r="AB1991"/>
    </row>
    <row r="1992" spans="26:28">
      <c r="Z1992"/>
      <c r="AA1992"/>
      <c r="AB1992"/>
    </row>
    <row r="1993" spans="26:28">
      <c r="Z1993"/>
      <c r="AA1993"/>
      <c r="AB1993"/>
    </row>
    <row r="1994" spans="26:28">
      <c r="Z1994"/>
      <c r="AA1994"/>
      <c r="AB1994"/>
    </row>
    <row r="1995" spans="26:28">
      <c r="Z1995"/>
      <c r="AA1995"/>
      <c r="AB1995"/>
    </row>
    <row r="1996" spans="26:28">
      <c r="Z1996"/>
      <c r="AA1996"/>
      <c r="AB1996"/>
    </row>
    <row r="1997" spans="26:28">
      <c r="Z1997"/>
      <c r="AA1997"/>
      <c r="AB1997"/>
    </row>
    <row r="1998" spans="26:28">
      <c r="Z1998"/>
      <c r="AA1998"/>
      <c r="AB1998"/>
    </row>
    <row r="1999" spans="26:28">
      <c r="Z1999"/>
      <c r="AA1999"/>
      <c r="AB1999"/>
    </row>
    <row r="2000" spans="26:28">
      <c r="Z2000"/>
      <c r="AA2000"/>
      <c r="AB2000"/>
    </row>
    <row r="2001" spans="26:28">
      <c r="Z2001"/>
      <c r="AA2001"/>
      <c r="AB2001"/>
    </row>
    <row r="2002" spans="26:28">
      <c r="Z2002"/>
      <c r="AA2002"/>
      <c r="AB2002"/>
    </row>
    <row r="2003" spans="26:28">
      <c r="Z2003"/>
      <c r="AA2003"/>
      <c r="AB2003"/>
    </row>
    <row r="2004" spans="26:28">
      <c r="Z2004"/>
      <c r="AA2004"/>
      <c r="AB2004"/>
    </row>
    <row r="2005" spans="26:28">
      <c r="Z2005"/>
      <c r="AA2005"/>
      <c r="AB2005"/>
    </row>
    <row r="2006" spans="26:28">
      <c r="Z2006"/>
      <c r="AA2006"/>
      <c r="AB2006"/>
    </row>
    <row r="2007" spans="26:28">
      <c r="Z2007"/>
      <c r="AA2007"/>
      <c r="AB2007"/>
    </row>
    <row r="2008" spans="26:28">
      <c r="Z2008"/>
      <c r="AA2008"/>
      <c r="AB2008"/>
    </row>
    <row r="2009" spans="26:28">
      <c r="Z2009"/>
      <c r="AA2009"/>
      <c r="AB2009"/>
    </row>
    <row r="2010" spans="26:28">
      <c r="Z2010"/>
      <c r="AA2010"/>
      <c r="AB2010"/>
    </row>
    <row r="2011" spans="26:28">
      <c r="Z2011"/>
      <c r="AA2011"/>
      <c r="AB2011"/>
    </row>
    <row r="2012" spans="26:28">
      <c r="Z2012"/>
      <c r="AA2012"/>
      <c r="AB2012"/>
    </row>
    <row r="2013" spans="26:28">
      <c r="Z2013"/>
      <c r="AA2013"/>
      <c r="AB2013"/>
    </row>
    <row r="2014" spans="26:28">
      <c r="Z2014"/>
      <c r="AA2014"/>
      <c r="AB2014"/>
    </row>
    <row r="2015" spans="26:28">
      <c r="Z2015"/>
      <c r="AA2015"/>
      <c r="AB2015"/>
    </row>
    <row r="2016" spans="26:28">
      <c r="Z2016"/>
      <c r="AA2016"/>
      <c r="AB2016"/>
    </row>
    <row r="2017" spans="26:28">
      <c r="Z2017"/>
      <c r="AA2017"/>
      <c r="AB2017"/>
    </row>
    <row r="2018" spans="26:28">
      <c r="Z2018"/>
      <c r="AA2018"/>
      <c r="AB2018"/>
    </row>
    <row r="2019" spans="26:28">
      <c r="Z2019"/>
      <c r="AA2019"/>
      <c r="AB2019"/>
    </row>
    <row r="2020" spans="26:28">
      <c r="Z2020"/>
      <c r="AA2020"/>
      <c r="AB2020"/>
    </row>
    <row r="2021" spans="26:28">
      <c r="Z2021"/>
      <c r="AA2021"/>
      <c r="AB2021"/>
    </row>
    <row r="2022" spans="26:28">
      <c r="Z2022"/>
      <c r="AA2022"/>
      <c r="AB2022"/>
    </row>
    <row r="2023" spans="26:28">
      <c r="Z2023"/>
      <c r="AA2023"/>
      <c r="AB2023"/>
    </row>
    <row r="2024" spans="26:28">
      <c r="Z2024"/>
      <c r="AA2024"/>
      <c r="AB2024"/>
    </row>
    <row r="2025" spans="26:28">
      <c r="Z2025"/>
      <c r="AA2025"/>
      <c r="AB2025"/>
    </row>
    <row r="2026" spans="26:28">
      <c r="Z2026"/>
      <c r="AA2026"/>
      <c r="AB2026"/>
    </row>
    <row r="2027" spans="26:28">
      <c r="Z2027"/>
      <c r="AA2027"/>
      <c r="AB2027"/>
    </row>
    <row r="2028" spans="26:28">
      <c r="Z2028"/>
      <c r="AA2028"/>
      <c r="AB2028"/>
    </row>
    <row r="2029" spans="26:28">
      <c r="Z2029"/>
      <c r="AA2029"/>
      <c r="AB2029"/>
    </row>
    <row r="2030" spans="26:28">
      <c r="Z2030"/>
      <c r="AA2030"/>
      <c r="AB2030"/>
    </row>
    <row r="2031" spans="26:28">
      <c r="Z2031"/>
      <c r="AA2031"/>
      <c r="AB2031"/>
    </row>
    <row r="2032" spans="26:28">
      <c r="Z2032"/>
      <c r="AA2032"/>
      <c r="AB2032"/>
    </row>
    <row r="2033" spans="26:28">
      <c r="Z2033"/>
      <c r="AA2033"/>
      <c r="AB2033"/>
    </row>
    <row r="2034" spans="26:28">
      <c r="Z2034"/>
      <c r="AA2034"/>
      <c r="AB2034"/>
    </row>
    <row r="2035" spans="26:28">
      <c r="Z2035"/>
      <c r="AA2035"/>
      <c r="AB2035"/>
    </row>
    <row r="2036" spans="26:28">
      <c r="Z2036"/>
      <c r="AA2036"/>
      <c r="AB2036"/>
    </row>
    <row r="2037" spans="26:28">
      <c r="Z2037"/>
      <c r="AA2037"/>
      <c r="AB2037"/>
    </row>
    <row r="2038" spans="26:28">
      <c r="Z2038"/>
      <c r="AA2038"/>
      <c r="AB2038"/>
    </row>
    <row r="2039" spans="26:28">
      <c r="Z2039"/>
      <c r="AA2039"/>
      <c r="AB2039"/>
    </row>
    <row r="2040" spans="26:28">
      <c r="Z2040"/>
      <c r="AA2040"/>
      <c r="AB2040"/>
    </row>
    <row r="2041" spans="26:28">
      <c r="Z2041"/>
      <c r="AA2041"/>
      <c r="AB2041"/>
    </row>
    <row r="2042" spans="26:28">
      <c r="Z2042"/>
      <c r="AA2042"/>
      <c r="AB2042"/>
    </row>
    <row r="2043" spans="26:28">
      <c r="Z2043"/>
      <c r="AA2043"/>
      <c r="AB2043"/>
    </row>
    <row r="2044" spans="26:28">
      <c r="Z2044"/>
      <c r="AA2044"/>
      <c r="AB2044"/>
    </row>
    <row r="2045" spans="26:28">
      <c r="Z2045"/>
      <c r="AA2045"/>
      <c r="AB2045"/>
    </row>
    <row r="2046" spans="26:28">
      <c r="Z2046"/>
      <c r="AA2046"/>
      <c r="AB2046"/>
    </row>
    <row r="2047" spans="26:28">
      <c r="Z2047"/>
      <c r="AA2047"/>
      <c r="AB2047"/>
    </row>
    <row r="2048" spans="26:28">
      <c r="Z2048"/>
      <c r="AA2048"/>
      <c r="AB2048"/>
    </row>
    <row r="2049" spans="26:28">
      <c r="Z2049"/>
      <c r="AA2049"/>
      <c r="AB2049"/>
    </row>
    <row r="2050" spans="26:28">
      <c r="Z2050"/>
      <c r="AA2050"/>
      <c r="AB2050"/>
    </row>
    <row r="2051" spans="26:28">
      <c r="Z2051"/>
      <c r="AA2051"/>
      <c r="AB2051"/>
    </row>
    <row r="2052" spans="26:28">
      <c r="Z2052"/>
      <c r="AA2052"/>
      <c r="AB2052"/>
    </row>
    <row r="2053" spans="26:28">
      <c r="Z2053"/>
      <c r="AA2053"/>
      <c r="AB2053"/>
    </row>
    <row r="2054" spans="26:28">
      <c r="Z2054"/>
      <c r="AA2054"/>
      <c r="AB2054"/>
    </row>
    <row r="2055" spans="26:28">
      <c r="Z2055"/>
      <c r="AA2055"/>
      <c r="AB2055"/>
    </row>
    <row r="2056" spans="26:28">
      <c r="Z2056"/>
      <c r="AA2056"/>
      <c r="AB2056"/>
    </row>
    <row r="2057" spans="26:28">
      <c r="Z2057"/>
      <c r="AA2057"/>
      <c r="AB2057"/>
    </row>
    <row r="2058" spans="26:28">
      <c r="Z2058"/>
      <c r="AA2058"/>
      <c r="AB2058"/>
    </row>
    <row r="2059" spans="26:28">
      <c r="Z2059"/>
      <c r="AA2059"/>
      <c r="AB2059"/>
    </row>
    <row r="2060" spans="26:28">
      <c r="Z2060"/>
      <c r="AA2060"/>
      <c r="AB2060"/>
    </row>
    <row r="2061" spans="26:28">
      <c r="Z2061"/>
      <c r="AA2061"/>
      <c r="AB2061"/>
    </row>
    <row r="2062" spans="26:28">
      <c r="Z2062"/>
      <c r="AA2062"/>
      <c r="AB2062"/>
    </row>
    <row r="2063" spans="26:28">
      <c r="Z2063"/>
      <c r="AA2063"/>
      <c r="AB2063"/>
    </row>
    <row r="2064" spans="26:28">
      <c r="Z2064"/>
      <c r="AA2064"/>
      <c r="AB2064"/>
    </row>
    <row r="2065" spans="26:28">
      <c r="Z2065"/>
      <c r="AA2065"/>
      <c r="AB2065"/>
    </row>
    <row r="2066" spans="26:28">
      <c r="Z2066"/>
      <c r="AA2066"/>
      <c r="AB2066"/>
    </row>
    <row r="2067" spans="26:28">
      <c r="Z2067"/>
      <c r="AA2067"/>
      <c r="AB2067"/>
    </row>
    <row r="2068" spans="26:28">
      <c r="Z2068"/>
      <c r="AA2068"/>
      <c r="AB2068"/>
    </row>
    <row r="2069" spans="26:28">
      <c r="Z2069"/>
      <c r="AA2069"/>
      <c r="AB2069"/>
    </row>
    <row r="2070" spans="26:28">
      <c r="Z2070"/>
      <c r="AA2070"/>
      <c r="AB2070"/>
    </row>
    <row r="2071" spans="26:28">
      <c r="Z2071"/>
      <c r="AA2071"/>
      <c r="AB2071"/>
    </row>
    <row r="2072" spans="26:28">
      <c r="Z2072"/>
      <c r="AA2072"/>
      <c r="AB2072"/>
    </row>
    <row r="2073" spans="26:28">
      <c r="Z2073"/>
      <c r="AA2073"/>
      <c r="AB2073"/>
    </row>
    <row r="2074" spans="26:28">
      <c r="Z2074"/>
      <c r="AA2074"/>
      <c r="AB2074"/>
    </row>
    <row r="2075" spans="26:28">
      <c r="Z2075"/>
      <c r="AA2075"/>
      <c r="AB2075"/>
    </row>
    <row r="2076" spans="26:28">
      <c r="Z2076"/>
      <c r="AA2076"/>
      <c r="AB2076"/>
    </row>
    <row r="2077" spans="26:28">
      <c r="Z2077"/>
      <c r="AA2077"/>
      <c r="AB2077"/>
    </row>
    <row r="2078" spans="26:28">
      <c r="Z2078"/>
      <c r="AA2078"/>
      <c r="AB2078"/>
    </row>
    <row r="2079" spans="26:28">
      <c r="Z2079"/>
      <c r="AA2079"/>
      <c r="AB2079"/>
    </row>
    <row r="2080" spans="26:28">
      <c r="Z2080"/>
      <c r="AA2080"/>
      <c r="AB2080"/>
    </row>
    <row r="2081" spans="26:28">
      <c r="Z2081"/>
      <c r="AA2081"/>
      <c r="AB2081"/>
    </row>
    <row r="2082" spans="26:28">
      <c r="Z2082"/>
      <c r="AA2082"/>
      <c r="AB2082"/>
    </row>
    <row r="2083" spans="26:28">
      <c r="Z2083"/>
      <c r="AA2083"/>
      <c r="AB2083"/>
    </row>
    <row r="2084" spans="26:28">
      <c r="Z2084"/>
      <c r="AA2084"/>
      <c r="AB2084"/>
    </row>
    <row r="2085" spans="26:28">
      <c r="Z2085"/>
      <c r="AA2085"/>
      <c r="AB2085"/>
    </row>
    <row r="2086" spans="26:28">
      <c r="Z2086"/>
      <c r="AA2086"/>
      <c r="AB2086"/>
    </row>
    <row r="2087" spans="26:28">
      <c r="Z2087"/>
      <c r="AA2087"/>
      <c r="AB2087"/>
    </row>
    <row r="2088" spans="26:28">
      <c r="Z2088"/>
      <c r="AA2088"/>
      <c r="AB2088"/>
    </row>
    <row r="2089" spans="26:28">
      <c r="Z2089"/>
      <c r="AA2089"/>
      <c r="AB2089"/>
    </row>
    <row r="2090" spans="26:28">
      <c r="Z2090"/>
      <c r="AA2090"/>
      <c r="AB2090"/>
    </row>
    <row r="2091" spans="26:28">
      <c r="Z2091"/>
      <c r="AA2091"/>
      <c r="AB2091"/>
    </row>
    <row r="2092" spans="26:28">
      <c r="Z2092"/>
      <c r="AA2092"/>
      <c r="AB2092"/>
    </row>
    <row r="2093" spans="26:28">
      <c r="Z2093"/>
      <c r="AA2093"/>
      <c r="AB2093"/>
    </row>
    <row r="2094" spans="26:28">
      <c r="Z2094"/>
      <c r="AA2094"/>
      <c r="AB2094"/>
    </row>
    <row r="2095" spans="26:28">
      <c r="Z2095"/>
      <c r="AA2095"/>
      <c r="AB2095"/>
    </row>
    <row r="2096" spans="26:28">
      <c r="Z2096"/>
      <c r="AA2096"/>
      <c r="AB2096"/>
    </row>
    <row r="2097" spans="26:28">
      <c r="Z2097"/>
      <c r="AA2097"/>
      <c r="AB2097"/>
    </row>
    <row r="2098" spans="26:28">
      <c r="Z2098"/>
      <c r="AA2098"/>
      <c r="AB2098"/>
    </row>
    <row r="2099" spans="26:28">
      <c r="Z2099"/>
      <c r="AA2099"/>
      <c r="AB2099"/>
    </row>
    <row r="2100" spans="26:28">
      <c r="Z2100"/>
      <c r="AA2100"/>
      <c r="AB2100"/>
    </row>
    <row r="2101" spans="26:28">
      <c r="Z2101"/>
      <c r="AA2101"/>
      <c r="AB2101"/>
    </row>
    <row r="2102" spans="26:28">
      <c r="Z2102"/>
      <c r="AA2102"/>
      <c r="AB2102"/>
    </row>
    <row r="2103" spans="26:28">
      <c r="Z2103"/>
      <c r="AA2103"/>
      <c r="AB2103"/>
    </row>
    <row r="2104" spans="26:28">
      <c r="Z2104"/>
      <c r="AA2104"/>
      <c r="AB2104"/>
    </row>
    <row r="2105" spans="26:28">
      <c r="Z2105"/>
      <c r="AA2105"/>
      <c r="AB2105"/>
    </row>
    <row r="2106" spans="26:28">
      <c r="Z2106"/>
      <c r="AA2106"/>
      <c r="AB2106"/>
    </row>
    <row r="2107" spans="26:28">
      <c r="Z2107"/>
      <c r="AA2107"/>
      <c r="AB2107"/>
    </row>
    <row r="2108" spans="26:28">
      <c r="Z2108"/>
      <c r="AA2108"/>
      <c r="AB2108"/>
    </row>
    <row r="2109" spans="26:28">
      <c r="Z2109"/>
      <c r="AA2109"/>
      <c r="AB2109"/>
    </row>
    <row r="2110" spans="26:28">
      <c r="Z2110"/>
      <c r="AA2110"/>
      <c r="AB2110"/>
    </row>
    <row r="2111" spans="26:28">
      <c r="Z2111"/>
      <c r="AA2111"/>
      <c r="AB2111"/>
    </row>
    <row r="2112" spans="26:28">
      <c r="Z2112"/>
      <c r="AA2112"/>
      <c r="AB2112"/>
    </row>
    <row r="2113" spans="26:28">
      <c r="Z2113"/>
      <c r="AA2113"/>
      <c r="AB2113"/>
    </row>
    <row r="2114" spans="26:28">
      <c r="Z2114"/>
      <c r="AA2114"/>
      <c r="AB2114"/>
    </row>
    <row r="2115" spans="26:28">
      <c r="Z2115"/>
      <c r="AA2115"/>
      <c r="AB2115"/>
    </row>
    <row r="2116" spans="26:28">
      <c r="Z2116"/>
      <c r="AA2116"/>
      <c r="AB2116"/>
    </row>
    <row r="2117" spans="26:28">
      <c r="Z2117"/>
      <c r="AA2117"/>
      <c r="AB2117"/>
    </row>
    <row r="2118" spans="26:28">
      <c r="Z2118"/>
      <c r="AA2118"/>
      <c r="AB2118"/>
    </row>
    <row r="2119" spans="26:28">
      <c r="Z2119"/>
      <c r="AA2119"/>
      <c r="AB2119"/>
    </row>
    <row r="2120" spans="26:28">
      <c r="Z2120"/>
      <c r="AA2120"/>
      <c r="AB2120"/>
    </row>
    <row r="2121" spans="26:28">
      <c r="Z2121"/>
      <c r="AA2121"/>
      <c r="AB2121"/>
    </row>
    <row r="2122" spans="26:28">
      <c r="Z2122"/>
      <c r="AA2122"/>
      <c r="AB2122"/>
    </row>
    <row r="2123" spans="26:28">
      <c r="Z2123"/>
      <c r="AA2123"/>
      <c r="AB2123"/>
    </row>
    <row r="2124" spans="26:28">
      <c r="Z2124"/>
      <c r="AA2124"/>
      <c r="AB2124"/>
    </row>
    <row r="2125" spans="26:28">
      <c r="Z2125"/>
      <c r="AA2125"/>
      <c r="AB2125"/>
    </row>
    <row r="2126" spans="26:28">
      <c r="Z2126"/>
      <c r="AA2126"/>
      <c r="AB2126"/>
    </row>
    <row r="2127" spans="26:28">
      <c r="Z2127"/>
      <c r="AA2127"/>
      <c r="AB2127"/>
    </row>
    <row r="2128" spans="26:28">
      <c r="Z2128"/>
      <c r="AA2128"/>
      <c r="AB2128"/>
    </row>
    <row r="2129" spans="26:28">
      <c r="Z2129"/>
      <c r="AA2129"/>
      <c r="AB2129"/>
    </row>
    <row r="2130" spans="26:28">
      <c r="Z2130"/>
      <c r="AA2130"/>
      <c r="AB2130"/>
    </row>
    <row r="2131" spans="26:28">
      <c r="Z2131"/>
      <c r="AA2131"/>
      <c r="AB2131"/>
    </row>
    <row r="2132" spans="26:28">
      <c r="Z2132"/>
      <c r="AA2132"/>
      <c r="AB2132"/>
    </row>
    <row r="2133" spans="26:28">
      <c r="Z2133"/>
      <c r="AA2133"/>
      <c r="AB2133"/>
    </row>
    <row r="2134" spans="26:28">
      <c r="Z2134"/>
      <c r="AA2134"/>
      <c r="AB2134"/>
    </row>
    <row r="2135" spans="26:28">
      <c r="Z2135"/>
      <c r="AA2135"/>
      <c r="AB2135"/>
    </row>
    <row r="2136" spans="26:28">
      <c r="Z2136"/>
      <c r="AA2136"/>
      <c r="AB2136"/>
    </row>
    <row r="2137" spans="26:28">
      <c r="Z2137"/>
      <c r="AA2137"/>
      <c r="AB2137"/>
    </row>
    <row r="2138" spans="26:28">
      <c r="Z2138"/>
      <c r="AA2138"/>
      <c r="AB2138"/>
    </row>
    <row r="2139" spans="26:28">
      <c r="Z2139"/>
      <c r="AA2139"/>
      <c r="AB2139"/>
    </row>
    <row r="2140" spans="26:28">
      <c r="Z2140"/>
      <c r="AA2140"/>
      <c r="AB2140"/>
    </row>
    <row r="2141" spans="26:28">
      <c r="Z2141"/>
      <c r="AA2141"/>
      <c r="AB2141"/>
    </row>
    <row r="2142" spans="26:28">
      <c r="Z2142"/>
      <c r="AA2142"/>
      <c r="AB2142"/>
    </row>
    <row r="2143" spans="26:28">
      <c r="Z2143"/>
      <c r="AA2143"/>
      <c r="AB2143"/>
    </row>
    <row r="2144" spans="26:28">
      <c r="Z2144"/>
      <c r="AA2144"/>
      <c r="AB2144"/>
    </row>
    <row r="2145" spans="26:28">
      <c r="Z2145"/>
      <c r="AA2145"/>
      <c r="AB2145"/>
    </row>
    <row r="2146" spans="26:28">
      <c r="Z2146"/>
      <c r="AA2146"/>
      <c r="AB2146"/>
    </row>
    <row r="2147" spans="26:28">
      <c r="Z2147"/>
      <c r="AA2147"/>
      <c r="AB2147"/>
    </row>
    <row r="2148" spans="26:28">
      <c r="Z2148"/>
      <c r="AA2148"/>
      <c r="AB2148"/>
    </row>
    <row r="2149" spans="26:28">
      <c r="Z2149"/>
      <c r="AA2149"/>
      <c r="AB2149"/>
    </row>
    <row r="2150" spans="26:28">
      <c r="Z2150"/>
      <c r="AA2150"/>
      <c r="AB2150"/>
    </row>
    <row r="2151" spans="26:28">
      <c r="Z2151"/>
      <c r="AA2151"/>
      <c r="AB2151"/>
    </row>
    <row r="2152" spans="26:28">
      <c r="Z2152"/>
      <c r="AA2152"/>
      <c r="AB2152"/>
    </row>
    <row r="2153" spans="26:28">
      <c r="Z2153"/>
      <c r="AA2153"/>
      <c r="AB2153"/>
    </row>
    <row r="2154" spans="26:28">
      <c r="Z2154"/>
      <c r="AA2154"/>
      <c r="AB2154"/>
    </row>
    <row r="2155" spans="26:28">
      <c r="Z2155"/>
      <c r="AA2155"/>
      <c r="AB2155"/>
    </row>
    <row r="2156" spans="26:28">
      <c r="Z2156"/>
      <c r="AA2156"/>
      <c r="AB2156"/>
    </row>
    <row r="2157" spans="26:28">
      <c r="Z2157"/>
      <c r="AA2157"/>
      <c r="AB2157"/>
    </row>
    <row r="2158" spans="26:28">
      <c r="Z2158"/>
      <c r="AA2158"/>
      <c r="AB2158"/>
    </row>
    <row r="2159" spans="26:28">
      <c r="Z2159"/>
      <c r="AA2159"/>
      <c r="AB2159"/>
    </row>
    <row r="2160" spans="26:28">
      <c r="Z2160"/>
      <c r="AA2160"/>
      <c r="AB2160"/>
    </row>
    <row r="2161" spans="26:28">
      <c r="Z2161"/>
      <c r="AA2161"/>
      <c r="AB2161"/>
    </row>
    <row r="2162" spans="26:28">
      <c r="Z2162"/>
      <c r="AA2162"/>
      <c r="AB2162"/>
    </row>
    <row r="2163" spans="26:28">
      <c r="Z2163"/>
      <c r="AA2163"/>
      <c r="AB2163"/>
    </row>
    <row r="2164" spans="26:28">
      <c r="Z2164"/>
      <c r="AA2164"/>
      <c r="AB2164"/>
    </row>
    <row r="2165" spans="26:28">
      <c r="Z2165"/>
      <c r="AA2165"/>
      <c r="AB2165"/>
    </row>
    <row r="2166" spans="26:28">
      <c r="Z2166"/>
      <c r="AA2166"/>
      <c r="AB2166"/>
    </row>
    <row r="2167" spans="26:28">
      <c r="Z2167"/>
      <c r="AA2167"/>
      <c r="AB2167"/>
    </row>
    <row r="2168" spans="26:28">
      <c r="Z2168"/>
      <c r="AA2168"/>
      <c r="AB2168"/>
    </row>
    <row r="2169" spans="26:28">
      <c r="Z2169"/>
      <c r="AA2169"/>
      <c r="AB2169"/>
    </row>
    <row r="2170" spans="26:28">
      <c r="Z2170"/>
      <c r="AA2170"/>
      <c r="AB2170"/>
    </row>
    <row r="2171" spans="26:28">
      <c r="Z2171"/>
      <c r="AA2171"/>
      <c r="AB2171"/>
    </row>
    <row r="2172" spans="26:28">
      <c r="Z2172"/>
      <c r="AA2172"/>
      <c r="AB2172"/>
    </row>
    <row r="2173" spans="26:28">
      <c r="Z2173"/>
      <c r="AA2173"/>
      <c r="AB2173"/>
    </row>
    <row r="2174" spans="26:28">
      <c r="Z2174"/>
      <c r="AA2174"/>
      <c r="AB2174"/>
    </row>
    <row r="2175" spans="26:28">
      <c r="Z2175"/>
      <c r="AA2175"/>
      <c r="AB2175"/>
    </row>
    <row r="2176" spans="26:28">
      <c r="Z2176"/>
      <c r="AA2176"/>
      <c r="AB2176"/>
    </row>
    <row r="2177" spans="26:28">
      <c r="Z2177"/>
      <c r="AA2177"/>
      <c r="AB2177"/>
    </row>
    <row r="2178" spans="26:28">
      <c r="Z2178"/>
      <c r="AA2178"/>
      <c r="AB2178"/>
    </row>
    <row r="2179" spans="26:28">
      <c r="Z2179"/>
      <c r="AA2179"/>
      <c r="AB2179"/>
    </row>
    <row r="2180" spans="26:28">
      <c r="Z2180"/>
      <c r="AA2180"/>
      <c r="AB2180"/>
    </row>
    <row r="2181" spans="26:28">
      <c r="Z2181"/>
      <c r="AA2181"/>
      <c r="AB2181"/>
    </row>
    <row r="2182" spans="26:28">
      <c r="Z2182"/>
      <c r="AA2182"/>
      <c r="AB2182"/>
    </row>
    <row r="2183" spans="26:28">
      <c r="Z2183"/>
      <c r="AA2183"/>
      <c r="AB2183"/>
    </row>
    <row r="2184" spans="26:28">
      <c r="Z2184"/>
      <c r="AA2184"/>
      <c r="AB2184"/>
    </row>
    <row r="2185" spans="26:28">
      <c r="Z2185"/>
      <c r="AA2185"/>
      <c r="AB2185"/>
    </row>
    <row r="2186" spans="26:28">
      <c r="Z2186"/>
      <c r="AA2186"/>
      <c r="AB2186"/>
    </row>
    <row r="2187" spans="26:28">
      <c r="Z2187"/>
      <c r="AA2187"/>
      <c r="AB2187"/>
    </row>
    <row r="2188" spans="26:28">
      <c r="Z2188"/>
      <c r="AA2188"/>
      <c r="AB2188"/>
    </row>
    <row r="2189" spans="26:28">
      <c r="Z2189"/>
      <c r="AA2189"/>
      <c r="AB2189"/>
    </row>
    <row r="2190" spans="26:28">
      <c r="Z2190"/>
      <c r="AA2190"/>
      <c r="AB2190"/>
    </row>
    <row r="2191" spans="26:28">
      <c r="Z2191"/>
      <c r="AA2191"/>
      <c r="AB2191"/>
    </row>
    <row r="2192" spans="26:28">
      <c r="Z2192"/>
      <c r="AA2192"/>
      <c r="AB2192"/>
    </row>
    <row r="2193" spans="26:28">
      <c r="Z2193"/>
      <c r="AA2193"/>
      <c r="AB2193"/>
    </row>
    <row r="2194" spans="26:28">
      <c r="Z2194"/>
      <c r="AA2194"/>
      <c r="AB2194"/>
    </row>
    <row r="2195" spans="26:28">
      <c r="Z2195"/>
      <c r="AA2195"/>
      <c r="AB2195"/>
    </row>
    <row r="2196" spans="26:28">
      <c r="Z2196"/>
      <c r="AA2196"/>
      <c r="AB2196"/>
    </row>
    <row r="2197" spans="26:28">
      <c r="Z2197"/>
      <c r="AA2197"/>
      <c r="AB2197"/>
    </row>
    <row r="2198" spans="26:28">
      <c r="Z2198"/>
      <c r="AA2198"/>
      <c r="AB2198"/>
    </row>
    <row r="2199" spans="26:28">
      <c r="Z2199"/>
      <c r="AA2199"/>
      <c r="AB2199"/>
    </row>
    <row r="2200" spans="26:28">
      <c r="Z2200"/>
      <c r="AA2200"/>
      <c r="AB2200"/>
    </row>
    <row r="2201" spans="26:28">
      <c r="Z2201"/>
      <c r="AA2201"/>
      <c r="AB2201"/>
    </row>
    <row r="2202" spans="26:28">
      <c r="Z2202"/>
      <c r="AA2202"/>
      <c r="AB2202"/>
    </row>
    <row r="2203" spans="26:28">
      <c r="Z2203"/>
      <c r="AA2203"/>
      <c r="AB2203"/>
    </row>
    <row r="2204" spans="26:28">
      <c r="Z2204"/>
      <c r="AA2204"/>
      <c r="AB2204"/>
    </row>
    <row r="2205" spans="26:28">
      <c r="Z2205"/>
      <c r="AA2205"/>
      <c r="AB2205"/>
    </row>
    <row r="2206" spans="26:28">
      <c r="Z2206"/>
      <c r="AA2206"/>
      <c r="AB2206"/>
    </row>
    <row r="2207" spans="26:28">
      <c r="Z2207"/>
      <c r="AA2207"/>
      <c r="AB2207"/>
    </row>
    <row r="2208" spans="26:28">
      <c r="Z2208"/>
      <c r="AA2208"/>
      <c r="AB2208"/>
    </row>
    <row r="2209" spans="26:28">
      <c r="Z2209"/>
      <c r="AA2209"/>
      <c r="AB2209"/>
    </row>
    <row r="2210" spans="26:28">
      <c r="Z2210"/>
      <c r="AA2210"/>
      <c r="AB2210"/>
    </row>
    <row r="2211" spans="26:28">
      <c r="Z2211"/>
      <c r="AA2211"/>
      <c r="AB2211"/>
    </row>
    <row r="2212" spans="26:28">
      <c r="Z2212"/>
      <c r="AA2212"/>
      <c r="AB2212"/>
    </row>
    <row r="2213" spans="26:28">
      <c r="Z2213"/>
      <c r="AA2213"/>
      <c r="AB2213"/>
    </row>
    <row r="2214" spans="26:28">
      <c r="Z2214"/>
      <c r="AA2214"/>
      <c r="AB2214"/>
    </row>
    <row r="2215" spans="26:28">
      <c r="Z2215"/>
      <c r="AA2215"/>
      <c r="AB2215"/>
    </row>
    <row r="2216" spans="26:28">
      <c r="Z2216"/>
      <c r="AA2216"/>
      <c r="AB2216"/>
    </row>
    <row r="2217" spans="26:28">
      <c r="Z2217"/>
      <c r="AA2217"/>
      <c r="AB2217"/>
    </row>
    <row r="2218" spans="26:28">
      <c r="Z2218"/>
      <c r="AA2218"/>
      <c r="AB2218"/>
    </row>
    <row r="2219" spans="26:28">
      <c r="Z2219"/>
      <c r="AA2219"/>
      <c r="AB2219"/>
    </row>
    <row r="2220" spans="26:28">
      <c r="Z2220"/>
      <c r="AA2220"/>
      <c r="AB2220"/>
    </row>
    <row r="2221" spans="26:28">
      <c r="Z2221"/>
      <c r="AA2221"/>
      <c r="AB2221"/>
    </row>
    <row r="2222" spans="26:28">
      <c r="Z2222"/>
      <c r="AA2222"/>
      <c r="AB2222"/>
    </row>
    <row r="2223" spans="26:28">
      <c r="Z2223"/>
      <c r="AA2223"/>
      <c r="AB2223"/>
    </row>
    <row r="2224" spans="26:28">
      <c r="Z2224"/>
      <c r="AA2224"/>
      <c r="AB2224"/>
    </row>
    <row r="2225" spans="26:28">
      <c r="Z2225"/>
      <c r="AA2225"/>
      <c r="AB2225"/>
    </row>
    <row r="2226" spans="26:28">
      <c r="Z2226"/>
      <c r="AA2226"/>
      <c r="AB2226"/>
    </row>
    <row r="2227" spans="26:28">
      <c r="Z2227"/>
      <c r="AA2227"/>
      <c r="AB2227"/>
    </row>
    <row r="2228" spans="26:28">
      <c r="Z2228"/>
      <c r="AA2228"/>
      <c r="AB2228"/>
    </row>
    <row r="2229" spans="26:28">
      <c r="Z2229"/>
      <c r="AA2229"/>
      <c r="AB2229"/>
    </row>
    <row r="2230" spans="26:28">
      <c r="Z2230"/>
      <c r="AA2230"/>
      <c r="AB2230"/>
    </row>
    <row r="2231" spans="26:28">
      <c r="Z2231"/>
      <c r="AA2231"/>
      <c r="AB2231"/>
    </row>
    <row r="2232" spans="26:28">
      <c r="Z2232"/>
      <c r="AA2232"/>
      <c r="AB2232"/>
    </row>
    <row r="2233" spans="26:28">
      <c r="Z2233"/>
      <c r="AA2233"/>
      <c r="AB2233"/>
    </row>
    <row r="2234" spans="26:28">
      <c r="Z2234"/>
      <c r="AA2234"/>
      <c r="AB2234"/>
    </row>
    <row r="2235" spans="26:28">
      <c r="Z2235"/>
      <c r="AA2235"/>
      <c r="AB2235"/>
    </row>
    <row r="2236" spans="26:28">
      <c r="Z2236"/>
      <c r="AA2236"/>
      <c r="AB2236"/>
    </row>
    <row r="2237" spans="26:28">
      <c r="Z2237"/>
      <c r="AA2237"/>
      <c r="AB2237"/>
    </row>
    <row r="2238" spans="26:28">
      <c r="Z2238"/>
      <c r="AA2238"/>
      <c r="AB2238"/>
    </row>
    <row r="2239" spans="26:28">
      <c r="Z2239"/>
      <c r="AA2239"/>
      <c r="AB2239"/>
    </row>
    <row r="2240" spans="26:28">
      <c r="Z2240"/>
      <c r="AA2240"/>
      <c r="AB2240"/>
    </row>
    <row r="2241" spans="26:28">
      <c r="Z2241"/>
      <c r="AA2241"/>
      <c r="AB2241"/>
    </row>
    <row r="2242" spans="26:28">
      <c r="Z2242"/>
      <c r="AA2242"/>
      <c r="AB2242"/>
    </row>
    <row r="2243" spans="26:28">
      <c r="Z2243"/>
      <c r="AA2243"/>
      <c r="AB2243"/>
    </row>
    <row r="2244" spans="26:28">
      <c r="Z2244"/>
      <c r="AA2244"/>
      <c r="AB2244"/>
    </row>
    <row r="2245" spans="26:28">
      <c r="Z2245"/>
      <c r="AA2245"/>
      <c r="AB2245"/>
    </row>
    <row r="2246" spans="26:28">
      <c r="Z2246"/>
      <c r="AA2246"/>
      <c r="AB2246"/>
    </row>
    <row r="2247" spans="26:28">
      <c r="Z2247"/>
      <c r="AA2247"/>
      <c r="AB2247"/>
    </row>
    <row r="2248" spans="26:28">
      <c r="Z2248"/>
      <c r="AA2248"/>
      <c r="AB2248"/>
    </row>
    <row r="2249" spans="26:28">
      <c r="Z2249"/>
      <c r="AA2249"/>
      <c r="AB2249"/>
    </row>
    <row r="2250" spans="26:28">
      <c r="Z2250"/>
      <c r="AA2250"/>
      <c r="AB2250"/>
    </row>
    <row r="2251" spans="26:28">
      <c r="Z2251"/>
      <c r="AA2251"/>
      <c r="AB2251"/>
    </row>
    <row r="2252" spans="26:28">
      <c r="Z2252"/>
      <c r="AA2252"/>
      <c r="AB2252"/>
    </row>
    <row r="2253" spans="26:28">
      <c r="Z2253"/>
      <c r="AA2253"/>
      <c r="AB2253"/>
    </row>
    <row r="2254" spans="26:28">
      <c r="Z2254"/>
      <c r="AA2254"/>
      <c r="AB2254"/>
    </row>
    <row r="2255" spans="26:28">
      <c r="Z2255"/>
      <c r="AA2255"/>
      <c r="AB2255"/>
    </row>
    <row r="2256" spans="26:28">
      <c r="Z2256"/>
      <c r="AA2256"/>
      <c r="AB2256"/>
    </row>
    <row r="2257" spans="26:28">
      <c r="Z2257"/>
      <c r="AA2257"/>
      <c r="AB2257"/>
    </row>
    <row r="2258" spans="26:28">
      <c r="Z2258"/>
      <c r="AA2258"/>
      <c r="AB2258"/>
    </row>
    <row r="2259" spans="26:28">
      <c r="Z2259"/>
      <c r="AA2259"/>
      <c r="AB2259"/>
    </row>
    <row r="2260" spans="26:28">
      <c r="Z2260"/>
      <c r="AA2260"/>
      <c r="AB2260"/>
    </row>
    <row r="2261" spans="26:28">
      <c r="Z2261"/>
      <c r="AA2261"/>
      <c r="AB2261"/>
    </row>
    <row r="2262" spans="26:28">
      <c r="Z2262"/>
      <c r="AA2262"/>
      <c r="AB2262"/>
    </row>
    <row r="2263" spans="26:28">
      <c r="Z2263"/>
      <c r="AA2263"/>
      <c r="AB2263"/>
    </row>
    <row r="2264" spans="26:28">
      <c r="Z2264"/>
      <c r="AA2264"/>
      <c r="AB2264"/>
    </row>
    <row r="2265" spans="26:28">
      <c r="Z2265"/>
      <c r="AA2265"/>
      <c r="AB2265"/>
    </row>
    <row r="2266" spans="26:28">
      <c r="Z2266"/>
      <c r="AA2266"/>
      <c r="AB2266"/>
    </row>
    <row r="2267" spans="26:28">
      <c r="Z2267"/>
      <c r="AA2267"/>
      <c r="AB2267"/>
    </row>
    <row r="2268" spans="26:28">
      <c r="Z2268"/>
      <c r="AA2268"/>
      <c r="AB2268"/>
    </row>
    <row r="2269" spans="26:28">
      <c r="Z2269"/>
      <c r="AA2269"/>
      <c r="AB2269"/>
    </row>
    <row r="2270" spans="26:28">
      <c r="Z2270"/>
      <c r="AA2270"/>
      <c r="AB2270"/>
    </row>
    <row r="2271" spans="26:28">
      <c r="Z2271"/>
      <c r="AA2271"/>
      <c r="AB2271"/>
    </row>
    <row r="2272" spans="26:28">
      <c r="Z2272"/>
      <c r="AA2272"/>
      <c r="AB2272"/>
    </row>
    <row r="2273" spans="26:28">
      <c r="Z2273"/>
      <c r="AA2273"/>
      <c r="AB2273"/>
    </row>
    <row r="2274" spans="26:28">
      <c r="Z2274"/>
      <c r="AA2274"/>
      <c r="AB2274"/>
    </row>
    <row r="2275" spans="26:28">
      <c r="Z2275"/>
      <c r="AA2275"/>
      <c r="AB2275"/>
    </row>
    <row r="2276" spans="26:28">
      <c r="Z2276"/>
      <c r="AA2276"/>
      <c r="AB2276"/>
    </row>
    <row r="2277" spans="26:28">
      <c r="Z2277"/>
      <c r="AA2277"/>
      <c r="AB2277"/>
    </row>
    <row r="2278" spans="26:28">
      <c r="Z2278"/>
      <c r="AA2278"/>
      <c r="AB2278"/>
    </row>
    <row r="2279" spans="26:28">
      <c r="Z2279"/>
      <c r="AA2279"/>
      <c r="AB2279"/>
    </row>
    <row r="2280" spans="26:28">
      <c r="Z2280"/>
      <c r="AA2280"/>
      <c r="AB2280"/>
    </row>
    <row r="2281" spans="26:28">
      <c r="Z2281"/>
      <c r="AA2281"/>
      <c r="AB2281"/>
    </row>
    <row r="2282" spans="26:28">
      <c r="Z2282"/>
      <c r="AA2282"/>
      <c r="AB2282"/>
    </row>
    <row r="2283" spans="26:28">
      <c r="Z2283"/>
      <c r="AA2283"/>
      <c r="AB2283"/>
    </row>
    <row r="2284" spans="26:28">
      <c r="Z2284"/>
      <c r="AA2284"/>
      <c r="AB2284"/>
    </row>
    <row r="2285" spans="26:28">
      <c r="Z2285"/>
      <c r="AA2285"/>
      <c r="AB2285"/>
    </row>
    <row r="2286" spans="26:28">
      <c r="Z2286"/>
      <c r="AA2286"/>
      <c r="AB2286"/>
    </row>
    <row r="2287" spans="26:28">
      <c r="Z2287"/>
      <c r="AA2287"/>
      <c r="AB2287"/>
    </row>
    <row r="2288" spans="26:28">
      <c r="Z2288"/>
      <c r="AA2288"/>
      <c r="AB2288"/>
    </row>
    <row r="2289" spans="26:28">
      <c r="Z2289"/>
      <c r="AA2289"/>
      <c r="AB2289"/>
    </row>
    <row r="2290" spans="26:28">
      <c r="Z2290"/>
      <c r="AA2290"/>
      <c r="AB2290"/>
    </row>
    <row r="2291" spans="26:28">
      <c r="Z2291"/>
      <c r="AA2291"/>
      <c r="AB2291"/>
    </row>
    <row r="2292" spans="26:28">
      <c r="Z2292"/>
      <c r="AA2292"/>
      <c r="AB2292"/>
    </row>
    <row r="2293" spans="26:28">
      <c r="Z2293"/>
      <c r="AA2293"/>
      <c r="AB2293"/>
    </row>
    <row r="2294" spans="26:28">
      <c r="Z2294"/>
      <c r="AA2294"/>
      <c r="AB2294"/>
    </row>
    <row r="2295" spans="26:28">
      <c r="Z2295"/>
      <c r="AA2295"/>
      <c r="AB2295"/>
    </row>
    <row r="2296" spans="26:28">
      <c r="Z2296"/>
      <c r="AA2296"/>
      <c r="AB2296"/>
    </row>
    <row r="2297" spans="26:28">
      <c r="Z2297"/>
      <c r="AA2297"/>
      <c r="AB2297"/>
    </row>
    <row r="2298" spans="26:28">
      <c r="Z2298"/>
      <c r="AA2298"/>
      <c r="AB2298"/>
    </row>
    <row r="2299" spans="26:28">
      <c r="Z2299"/>
      <c r="AA2299"/>
      <c r="AB2299"/>
    </row>
    <row r="2300" spans="26:28">
      <c r="Z2300"/>
      <c r="AA2300"/>
      <c r="AB2300"/>
    </row>
    <row r="2301" spans="26:28">
      <c r="Z2301"/>
      <c r="AA2301"/>
      <c r="AB2301"/>
    </row>
    <row r="2302" spans="26:28">
      <c r="Z2302"/>
      <c r="AA2302"/>
      <c r="AB2302"/>
    </row>
    <row r="2303" spans="26:28">
      <c r="Z2303"/>
      <c r="AA2303"/>
      <c r="AB2303"/>
    </row>
    <row r="2304" spans="26:28">
      <c r="Z2304"/>
      <c r="AA2304"/>
      <c r="AB2304"/>
    </row>
    <row r="2305" spans="26:28">
      <c r="Z2305"/>
      <c r="AA2305"/>
      <c r="AB2305"/>
    </row>
    <row r="2306" spans="26:28">
      <c r="Z2306"/>
      <c r="AA2306"/>
      <c r="AB2306"/>
    </row>
    <row r="2307" spans="26:28">
      <c r="Z2307"/>
      <c r="AA2307"/>
      <c r="AB2307"/>
    </row>
    <row r="2308" spans="26:28">
      <c r="Z2308"/>
      <c r="AA2308"/>
      <c r="AB2308"/>
    </row>
    <row r="2309" spans="26:28">
      <c r="Z2309"/>
      <c r="AA2309"/>
      <c r="AB2309"/>
    </row>
    <row r="2310" spans="26:28">
      <c r="Z2310"/>
      <c r="AA2310"/>
      <c r="AB2310"/>
    </row>
    <row r="2311" spans="26:28">
      <c r="Z2311"/>
      <c r="AA2311"/>
      <c r="AB2311"/>
    </row>
    <row r="2312" spans="26:28">
      <c r="Z2312"/>
      <c r="AA2312"/>
      <c r="AB2312"/>
    </row>
    <row r="2313" spans="26:28">
      <c r="Z2313"/>
      <c r="AA2313"/>
      <c r="AB2313"/>
    </row>
    <row r="2314" spans="26:28">
      <c r="Z2314"/>
      <c r="AA2314"/>
      <c r="AB2314"/>
    </row>
    <row r="2315" spans="26:28">
      <c r="Z2315"/>
      <c r="AA2315"/>
      <c r="AB2315"/>
    </row>
    <row r="2316" spans="26:28">
      <c r="Z2316"/>
      <c r="AA2316"/>
      <c r="AB2316"/>
    </row>
    <row r="2317" spans="26:28">
      <c r="Z2317"/>
      <c r="AA2317"/>
      <c r="AB2317"/>
    </row>
    <row r="2318" spans="26:28">
      <c r="Z2318"/>
      <c r="AA2318"/>
      <c r="AB2318"/>
    </row>
    <row r="2319" spans="26:28">
      <c r="Z2319"/>
      <c r="AA2319"/>
      <c r="AB2319"/>
    </row>
    <row r="2320" spans="26:28">
      <c r="Z2320"/>
      <c r="AA2320"/>
      <c r="AB2320"/>
    </row>
    <row r="2321" spans="26:28">
      <c r="Z2321"/>
      <c r="AA2321"/>
      <c r="AB2321"/>
    </row>
    <row r="2322" spans="26:28">
      <c r="Z2322"/>
      <c r="AA2322"/>
      <c r="AB2322"/>
    </row>
    <row r="2323" spans="26:28">
      <c r="Z2323"/>
      <c r="AA2323"/>
      <c r="AB2323"/>
    </row>
    <row r="2324" spans="26:28">
      <c r="Z2324"/>
      <c r="AA2324"/>
      <c r="AB2324"/>
    </row>
    <row r="2325" spans="26:28">
      <c r="Z2325"/>
      <c r="AA2325"/>
      <c r="AB2325"/>
    </row>
    <row r="2326" spans="26:28">
      <c r="Z2326"/>
      <c r="AA2326"/>
      <c r="AB2326"/>
    </row>
    <row r="2327" spans="26:28">
      <c r="Z2327"/>
      <c r="AA2327"/>
      <c r="AB2327"/>
    </row>
    <row r="2328" spans="26:28">
      <c r="Z2328"/>
      <c r="AA2328"/>
      <c r="AB2328"/>
    </row>
    <row r="2329" spans="26:28">
      <c r="Z2329"/>
      <c r="AA2329"/>
      <c r="AB2329"/>
    </row>
    <row r="2330" spans="26:28">
      <c r="Z2330"/>
      <c r="AA2330"/>
      <c r="AB2330"/>
    </row>
    <row r="2331" spans="26:28">
      <c r="Z2331"/>
      <c r="AA2331"/>
      <c r="AB2331"/>
    </row>
    <row r="2332" spans="26:28">
      <c r="Z2332"/>
      <c r="AA2332"/>
      <c r="AB2332"/>
    </row>
    <row r="2333" spans="26:28">
      <c r="Z2333"/>
      <c r="AA2333"/>
      <c r="AB2333"/>
    </row>
    <row r="2334" spans="26:28">
      <c r="Z2334"/>
      <c r="AA2334"/>
      <c r="AB2334"/>
    </row>
    <row r="2335" spans="26:28">
      <c r="Z2335"/>
      <c r="AA2335"/>
      <c r="AB2335"/>
    </row>
    <row r="2336" spans="26:28">
      <c r="Z2336"/>
      <c r="AA2336"/>
      <c r="AB2336"/>
    </row>
    <row r="2337" spans="26:28">
      <c r="Z2337"/>
      <c r="AA2337"/>
      <c r="AB2337"/>
    </row>
    <row r="2338" spans="26:28">
      <c r="Z2338"/>
      <c r="AA2338"/>
      <c r="AB2338"/>
    </row>
    <row r="2339" spans="26:28">
      <c r="Z2339"/>
      <c r="AA2339"/>
      <c r="AB2339"/>
    </row>
    <row r="2340" spans="26:28">
      <c r="Z2340"/>
      <c r="AA2340"/>
      <c r="AB2340"/>
    </row>
    <row r="2341" spans="26:28">
      <c r="Z2341"/>
      <c r="AA2341"/>
      <c r="AB2341"/>
    </row>
    <row r="2342" spans="26:28">
      <c r="Z2342"/>
      <c r="AA2342"/>
      <c r="AB2342"/>
    </row>
    <row r="2343" spans="26:28">
      <c r="Z2343"/>
      <c r="AA2343"/>
      <c r="AB2343"/>
    </row>
    <row r="2344" spans="26:28">
      <c r="Z2344"/>
      <c r="AA2344"/>
      <c r="AB2344"/>
    </row>
    <row r="2345" spans="26:28">
      <c r="Z2345"/>
      <c r="AA2345"/>
      <c r="AB2345"/>
    </row>
    <row r="2346" spans="26:28">
      <c r="Z2346"/>
      <c r="AA2346"/>
      <c r="AB2346"/>
    </row>
    <row r="2347" spans="26:28">
      <c r="Z2347"/>
      <c r="AA2347"/>
      <c r="AB2347"/>
    </row>
    <row r="2348" spans="26:28">
      <c r="Z2348"/>
      <c r="AA2348"/>
      <c r="AB2348"/>
    </row>
    <row r="2349" spans="26:28">
      <c r="Z2349"/>
      <c r="AA2349"/>
      <c r="AB2349"/>
    </row>
    <row r="2350" spans="26:28">
      <c r="Z2350"/>
      <c r="AA2350"/>
      <c r="AB2350"/>
    </row>
    <row r="2351" spans="26:28">
      <c r="Z2351"/>
      <c r="AA2351"/>
      <c r="AB2351"/>
    </row>
    <row r="2352" spans="26:28">
      <c r="Z2352"/>
      <c r="AA2352"/>
      <c r="AB2352"/>
    </row>
    <row r="2353" spans="26:28">
      <c r="Z2353"/>
      <c r="AA2353"/>
      <c r="AB2353"/>
    </row>
    <row r="2354" spans="26:28">
      <c r="Z2354"/>
      <c r="AA2354"/>
      <c r="AB2354"/>
    </row>
    <row r="2355" spans="26:28">
      <c r="Z2355"/>
      <c r="AA2355"/>
      <c r="AB2355"/>
    </row>
    <row r="2356" spans="26:28">
      <c r="Z2356"/>
      <c r="AA2356"/>
      <c r="AB2356"/>
    </row>
    <row r="2357" spans="26:28">
      <c r="Z2357"/>
      <c r="AA2357"/>
      <c r="AB2357"/>
    </row>
    <row r="2358" spans="26:28">
      <c r="Z2358"/>
      <c r="AA2358"/>
      <c r="AB2358"/>
    </row>
    <row r="2359" spans="26:28">
      <c r="Z2359"/>
      <c r="AA2359"/>
      <c r="AB2359"/>
    </row>
    <row r="2360" spans="26:28">
      <c r="Z2360"/>
      <c r="AA2360"/>
      <c r="AB2360"/>
    </row>
    <row r="2361" spans="26:28">
      <c r="Z2361"/>
      <c r="AA2361"/>
      <c r="AB2361"/>
    </row>
    <row r="2362" spans="26:28">
      <c r="Z2362"/>
      <c r="AA2362"/>
      <c r="AB2362"/>
    </row>
    <row r="2363" spans="26:28">
      <c r="Z2363"/>
      <c r="AA2363"/>
      <c r="AB2363"/>
    </row>
    <row r="2364" spans="26:28">
      <c r="Z2364"/>
      <c r="AA2364"/>
      <c r="AB2364"/>
    </row>
    <row r="2365" spans="26:28">
      <c r="Z2365"/>
      <c r="AA2365"/>
      <c r="AB2365"/>
    </row>
    <row r="2366" spans="26:28">
      <c r="Z2366"/>
      <c r="AA2366"/>
      <c r="AB2366"/>
    </row>
    <row r="2367" spans="26:28">
      <c r="Z2367"/>
      <c r="AA2367"/>
      <c r="AB2367"/>
    </row>
    <row r="2368" spans="26:28">
      <c r="Z2368"/>
      <c r="AA2368"/>
      <c r="AB2368"/>
    </row>
    <row r="2369" spans="26:28">
      <c r="Z2369"/>
      <c r="AA2369"/>
      <c r="AB2369"/>
    </row>
    <row r="2370" spans="26:28">
      <c r="Z2370"/>
      <c r="AA2370"/>
      <c r="AB2370"/>
    </row>
    <row r="2371" spans="26:28">
      <c r="Z2371"/>
      <c r="AA2371"/>
      <c r="AB2371"/>
    </row>
    <row r="2372" spans="26:28">
      <c r="Z2372"/>
      <c r="AA2372"/>
      <c r="AB2372"/>
    </row>
    <row r="2373" spans="26:28">
      <c r="Z2373"/>
      <c r="AA2373"/>
      <c r="AB2373"/>
    </row>
    <row r="2374" spans="26:28">
      <c r="Z2374"/>
      <c r="AA2374"/>
      <c r="AB2374"/>
    </row>
    <row r="2375" spans="26:28">
      <c r="Z2375"/>
      <c r="AA2375"/>
      <c r="AB2375"/>
    </row>
    <row r="2376" spans="26:28">
      <c r="Z2376"/>
      <c r="AA2376"/>
      <c r="AB2376"/>
    </row>
    <row r="2377" spans="26:28">
      <c r="Z2377"/>
      <c r="AA2377"/>
      <c r="AB2377"/>
    </row>
    <row r="2378" spans="26:28">
      <c r="Z2378"/>
      <c r="AA2378"/>
      <c r="AB2378"/>
    </row>
    <row r="2379" spans="26:28">
      <c r="Z2379"/>
      <c r="AA2379"/>
      <c r="AB2379"/>
    </row>
    <row r="2380" spans="26:28">
      <c r="Z2380"/>
      <c r="AA2380"/>
      <c r="AB2380"/>
    </row>
    <row r="2381" spans="26:28">
      <c r="Z2381"/>
      <c r="AA2381"/>
      <c r="AB2381"/>
    </row>
    <row r="2382" spans="26:28">
      <c r="Z2382"/>
      <c r="AA2382"/>
      <c r="AB2382"/>
    </row>
    <row r="2383" spans="26:28">
      <c r="Z2383"/>
      <c r="AA2383"/>
      <c r="AB2383"/>
    </row>
    <row r="2384" spans="26:28">
      <c r="Z2384"/>
      <c r="AA2384"/>
      <c r="AB2384"/>
    </row>
    <row r="2385" spans="26:28">
      <c r="Z2385"/>
      <c r="AA2385"/>
      <c r="AB2385"/>
    </row>
    <row r="2386" spans="26:28">
      <c r="Z2386"/>
      <c r="AA2386"/>
      <c r="AB2386"/>
    </row>
    <row r="2387" spans="26:28">
      <c r="Z2387"/>
      <c r="AA2387"/>
      <c r="AB2387"/>
    </row>
    <row r="2388" spans="26:28">
      <c r="Z2388"/>
      <c r="AA2388"/>
      <c r="AB2388"/>
    </row>
    <row r="2389" spans="26:28">
      <c r="Z2389"/>
      <c r="AA2389"/>
      <c r="AB2389"/>
    </row>
    <row r="2390" spans="26:28">
      <c r="Z2390"/>
      <c r="AA2390"/>
      <c r="AB2390"/>
    </row>
    <row r="2391" spans="26:28">
      <c r="Z2391"/>
      <c r="AA2391"/>
      <c r="AB2391"/>
    </row>
    <row r="2392" spans="26:28">
      <c r="Z2392"/>
      <c r="AA2392"/>
      <c r="AB2392"/>
    </row>
    <row r="2393" spans="26:28">
      <c r="Z2393"/>
      <c r="AA2393"/>
      <c r="AB2393"/>
    </row>
    <row r="2394" spans="26:28">
      <c r="Z2394"/>
      <c r="AA2394"/>
      <c r="AB2394"/>
    </row>
    <row r="2395" spans="26:28">
      <c r="Z2395"/>
      <c r="AA2395"/>
      <c r="AB2395"/>
    </row>
    <row r="2396" spans="26:28">
      <c r="Z2396"/>
      <c r="AA2396"/>
      <c r="AB2396"/>
    </row>
    <row r="2397" spans="26:28">
      <c r="Z2397"/>
      <c r="AA2397"/>
      <c r="AB2397"/>
    </row>
    <row r="2398" spans="26:28">
      <c r="Z2398"/>
      <c r="AA2398"/>
      <c r="AB2398"/>
    </row>
    <row r="2399" spans="26:28">
      <c r="Z2399"/>
      <c r="AA2399"/>
      <c r="AB2399"/>
    </row>
    <row r="2400" spans="26:28">
      <c r="Z2400"/>
      <c r="AA2400"/>
      <c r="AB2400"/>
    </row>
    <row r="2401" spans="26:28">
      <c r="Z2401"/>
      <c r="AA2401"/>
      <c r="AB2401"/>
    </row>
    <row r="2402" spans="26:28">
      <c r="Z2402"/>
      <c r="AA2402"/>
      <c r="AB2402"/>
    </row>
    <row r="2403" spans="26:28">
      <c r="Z2403"/>
      <c r="AA2403"/>
      <c r="AB2403"/>
    </row>
    <row r="2404" spans="26:28">
      <c r="Z2404"/>
      <c r="AA2404"/>
      <c r="AB2404"/>
    </row>
    <row r="2405" spans="26:28">
      <c r="Z2405"/>
      <c r="AA2405"/>
      <c r="AB2405"/>
    </row>
    <row r="2406" spans="26:28">
      <c r="Z2406"/>
      <c r="AA2406"/>
      <c r="AB2406"/>
    </row>
    <row r="2407" spans="26:28">
      <c r="Z2407"/>
      <c r="AA2407"/>
      <c r="AB2407"/>
    </row>
    <row r="2408" spans="26:28">
      <c r="Z2408"/>
      <c r="AA2408"/>
      <c r="AB2408"/>
    </row>
    <row r="2409" spans="26:28">
      <c r="Z2409"/>
      <c r="AA2409"/>
      <c r="AB2409"/>
    </row>
    <row r="2410" spans="26:28">
      <c r="Z2410"/>
      <c r="AA2410"/>
      <c r="AB2410"/>
    </row>
    <row r="2411" spans="26:28">
      <c r="Z2411"/>
      <c r="AA2411"/>
      <c r="AB2411"/>
    </row>
    <row r="2412" spans="26:28">
      <c r="Z2412"/>
      <c r="AA2412"/>
      <c r="AB2412"/>
    </row>
    <row r="2413" spans="26:28">
      <c r="Z2413"/>
      <c r="AA2413"/>
      <c r="AB2413"/>
    </row>
    <row r="2414" spans="26:28">
      <c r="Z2414"/>
      <c r="AA2414"/>
      <c r="AB2414"/>
    </row>
    <row r="2415" spans="26:28">
      <c r="Z2415"/>
      <c r="AA2415"/>
      <c r="AB2415"/>
    </row>
    <row r="2416" spans="26:28">
      <c r="Z2416"/>
      <c r="AA2416"/>
      <c r="AB2416"/>
    </row>
    <row r="2417" spans="26:28">
      <c r="Z2417"/>
      <c r="AA2417"/>
      <c r="AB2417"/>
    </row>
    <row r="2418" spans="26:28">
      <c r="Z2418"/>
      <c r="AA2418"/>
      <c r="AB2418"/>
    </row>
    <row r="2419" spans="26:28">
      <c r="Z2419"/>
      <c r="AA2419"/>
      <c r="AB2419"/>
    </row>
    <row r="2420" spans="26:28">
      <c r="Z2420"/>
      <c r="AA2420"/>
      <c r="AB2420"/>
    </row>
    <row r="2421" spans="26:28">
      <c r="Z2421"/>
      <c r="AA2421"/>
      <c r="AB2421"/>
    </row>
    <row r="2422" spans="26:28">
      <c r="Z2422"/>
      <c r="AA2422"/>
      <c r="AB2422"/>
    </row>
    <row r="2423" spans="26:28">
      <c r="Z2423"/>
      <c r="AA2423"/>
      <c r="AB2423"/>
    </row>
    <row r="2424" spans="26:28">
      <c r="Z2424"/>
      <c r="AA2424"/>
      <c r="AB2424"/>
    </row>
    <row r="2425" spans="26:28">
      <c r="Z2425"/>
      <c r="AA2425"/>
      <c r="AB2425"/>
    </row>
    <row r="2426" spans="26:28">
      <c r="Z2426"/>
      <c r="AA2426"/>
      <c r="AB2426"/>
    </row>
    <row r="2427" spans="26:28">
      <c r="Z2427"/>
      <c r="AA2427"/>
      <c r="AB2427"/>
    </row>
    <row r="2428" spans="26:28">
      <c r="Z2428"/>
      <c r="AA2428"/>
      <c r="AB2428"/>
    </row>
    <row r="2429" spans="26:28">
      <c r="Z2429"/>
      <c r="AA2429"/>
      <c r="AB2429"/>
    </row>
    <row r="2430" spans="26:28">
      <c r="Z2430"/>
      <c r="AA2430"/>
      <c r="AB2430"/>
    </row>
    <row r="2431" spans="26:28">
      <c r="Z2431"/>
      <c r="AA2431"/>
      <c r="AB2431"/>
    </row>
    <row r="2432" spans="26:28">
      <c r="Z2432"/>
      <c r="AA2432"/>
      <c r="AB2432"/>
    </row>
    <row r="2433" spans="26:28">
      <c r="Z2433"/>
      <c r="AA2433"/>
      <c r="AB2433"/>
    </row>
    <row r="2434" spans="26:28">
      <c r="Z2434"/>
      <c r="AA2434"/>
      <c r="AB2434"/>
    </row>
    <row r="2435" spans="26:28">
      <c r="Z2435"/>
      <c r="AA2435"/>
      <c r="AB2435"/>
    </row>
    <row r="2436" spans="26:28">
      <c r="Z2436"/>
      <c r="AA2436"/>
      <c r="AB2436"/>
    </row>
    <row r="2437" spans="26:28">
      <c r="Z2437"/>
      <c r="AA2437"/>
      <c r="AB2437"/>
    </row>
    <row r="2438" spans="26:28">
      <c r="Z2438"/>
      <c r="AA2438"/>
      <c r="AB2438"/>
    </row>
    <row r="2439" spans="26:28">
      <c r="Z2439"/>
      <c r="AA2439"/>
      <c r="AB2439"/>
    </row>
    <row r="2440" spans="26:28">
      <c r="Z2440"/>
      <c r="AA2440"/>
      <c r="AB2440"/>
    </row>
    <row r="2441" spans="26:28">
      <c r="Z2441"/>
      <c r="AA2441"/>
      <c r="AB2441"/>
    </row>
    <row r="2442" spans="26:28">
      <c r="Z2442"/>
      <c r="AA2442"/>
      <c r="AB2442"/>
    </row>
    <row r="2443" spans="26:28">
      <c r="Z2443"/>
      <c r="AA2443"/>
      <c r="AB2443"/>
    </row>
    <row r="2444" spans="26:28">
      <c r="Z2444"/>
      <c r="AA2444"/>
      <c r="AB2444"/>
    </row>
    <row r="2445" spans="26:28">
      <c r="Z2445"/>
      <c r="AA2445"/>
      <c r="AB2445"/>
    </row>
    <row r="2446" spans="26:28">
      <c r="Z2446"/>
      <c r="AA2446"/>
      <c r="AB2446"/>
    </row>
    <row r="2447" spans="26:28">
      <c r="Z2447"/>
      <c r="AA2447"/>
      <c r="AB2447"/>
    </row>
    <row r="2448" spans="26:28">
      <c r="Z2448"/>
      <c r="AA2448"/>
      <c r="AB2448"/>
    </row>
    <row r="2449" spans="26:28">
      <c r="Z2449"/>
      <c r="AA2449"/>
      <c r="AB2449"/>
    </row>
    <row r="2450" spans="26:28">
      <c r="Z2450"/>
      <c r="AA2450"/>
      <c r="AB2450"/>
    </row>
    <row r="2451" spans="26:28">
      <c r="Z2451"/>
      <c r="AA2451"/>
      <c r="AB2451"/>
    </row>
    <row r="2452" spans="26:28">
      <c r="Z2452"/>
      <c r="AA2452"/>
      <c r="AB2452"/>
    </row>
    <row r="2453" spans="26:28">
      <c r="Z2453"/>
      <c r="AA2453"/>
      <c r="AB2453"/>
    </row>
    <row r="2454" spans="26:28">
      <c r="Z2454"/>
      <c r="AA2454"/>
      <c r="AB2454"/>
    </row>
    <row r="2455" spans="26:28">
      <c r="Z2455"/>
      <c r="AA2455"/>
      <c r="AB2455"/>
    </row>
    <row r="2456" spans="26:28">
      <c r="Z2456"/>
      <c r="AA2456"/>
      <c r="AB2456"/>
    </row>
    <row r="2457" spans="26:28">
      <c r="Z2457"/>
      <c r="AA2457"/>
      <c r="AB2457"/>
    </row>
    <row r="2458" spans="26:28">
      <c r="Z2458"/>
      <c r="AA2458"/>
      <c r="AB2458"/>
    </row>
    <row r="2459" spans="26:28">
      <c r="Z2459"/>
      <c r="AA2459"/>
      <c r="AB2459"/>
    </row>
    <row r="2460" spans="26:28">
      <c r="Z2460"/>
      <c r="AA2460"/>
      <c r="AB2460"/>
    </row>
    <row r="2461" spans="26:28">
      <c r="Z2461"/>
      <c r="AA2461"/>
      <c r="AB2461"/>
    </row>
    <row r="2462" spans="26:28">
      <c r="Z2462"/>
      <c r="AA2462"/>
      <c r="AB2462"/>
    </row>
    <row r="2463" spans="26:28">
      <c r="Z2463"/>
      <c r="AA2463"/>
      <c r="AB2463"/>
    </row>
    <row r="2464" spans="26:28">
      <c r="Z2464"/>
      <c r="AA2464"/>
      <c r="AB2464"/>
    </row>
    <row r="2465" spans="26:28">
      <c r="Z2465"/>
      <c r="AA2465"/>
      <c r="AB2465"/>
    </row>
    <row r="2466" spans="26:28">
      <c r="Z2466"/>
      <c r="AA2466"/>
      <c r="AB2466"/>
    </row>
    <row r="2467" spans="26:28">
      <c r="Z2467"/>
      <c r="AA2467"/>
      <c r="AB2467"/>
    </row>
    <row r="2468" spans="26:28">
      <c r="Z2468"/>
      <c r="AA2468"/>
      <c r="AB2468"/>
    </row>
    <row r="2469" spans="26:28">
      <c r="Z2469"/>
      <c r="AA2469"/>
      <c r="AB2469"/>
    </row>
    <row r="2470" spans="26:28">
      <c r="Z2470"/>
      <c r="AA2470"/>
      <c r="AB2470"/>
    </row>
    <row r="2471" spans="26:28">
      <c r="Z2471"/>
      <c r="AA2471"/>
      <c r="AB2471"/>
    </row>
    <row r="2472" spans="26:28">
      <c r="Z2472"/>
      <c r="AA2472"/>
      <c r="AB2472"/>
    </row>
    <row r="2473" spans="26:28">
      <c r="Z2473"/>
      <c r="AA2473"/>
      <c r="AB2473"/>
    </row>
    <row r="2474" spans="26:28">
      <c r="Z2474"/>
      <c r="AA2474"/>
      <c r="AB2474"/>
    </row>
    <row r="2475" spans="26:28">
      <c r="Z2475"/>
      <c r="AA2475"/>
      <c r="AB2475"/>
    </row>
    <row r="2476" spans="26:28">
      <c r="Z2476"/>
      <c r="AA2476"/>
      <c r="AB2476"/>
    </row>
    <row r="2477" spans="26:28">
      <c r="Z2477"/>
      <c r="AA2477"/>
      <c r="AB2477"/>
    </row>
    <row r="2478" spans="26:28">
      <c r="Z2478"/>
      <c r="AA2478"/>
      <c r="AB2478"/>
    </row>
    <row r="2479" spans="26:28">
      <c r="Z2479"/>
      <c r="AA2479"/>
      <c r="AB2479"/>
    </row>
    <row r="2480" spans="26:28">
      <c r="Z2480"/>
      <c r="AA2480"/>
      <c r="AB2480"/>
    </row>
    <row r="2481" spans="26:28">
      <c r="Z2481"/>
      <c r="AA2481"/>
      <c r="AB2481"/>
    </row>
    <row r="2482" spans="26:28">
      <c r="Z2482"/>
      <c r="AA2482"/>
      <c r="AB2482"/>
    </row>
    <row r="2483" spans="26:28">
      <c r="Z2483"/>
      <c r="AA2483"/>
      <c r="AB2483"/>
    </row>
    <row r="2484" spans="26:28">
      <c r="Z2484"/>
      <c r="AA2484"/>
      <c r="AB2484"/>
    </row>
    <row r="2485" spans="26:28">
      <c r="Z2485"/>
      <c r="AA2485"/>
      <c r="AB2485"/>
    </row>
    <row r="2486" spans="26:28">
      <c r="Z2486"/>
      <c r="AA2486"/>
      <c r="AB2486"/>
    </row>
    <row r="2487" spans="26:28">
      <c r="Z2487"/>
      <c r="AA2487"/>
      <c r="AB2487"/>
    </row>
    <row r="2488" spans="26:28">
      <c r="Z2488"/>
      <c r="AA2488"/>
      <c r="AB2488"/>
    </row>
    <row r="2489" spans="26:28">
      <c r="Z2489"/>
      <c r="AA2489"/>
      <c r="AB2489"/>
    </row>
    <row r="2490" spans="26:28">
      <c r="Z2490"/>
      <c r="AA2490"/>
      <c r="AB2490"/>
    </row>
    <row r="2491" spans="26:28">
      <c r="Z2491"/>
      <c r="AA2491"/>
      <c r="AB2491"/>
    </row>
    <row r="2492" spans="26:28">
      <c r="Z2492"/>
      <c r="AA2492"/>
      <c r="AB2492"/>
    </row>
    <row r="2493" spans="26:28">
      <c r="Z2493"/>
      <c r="AA2493"/>
      <c r="AB2493"/>
    </row>
    <row r="2494" spans="26:28">
      <c r="Z2494"/>
      <c r="AA2494"/>
      <c r="AB2494"/>
    </row>
    <row r="2495" spans="26:28">
      <c r="Z2495"/>
      <c r="AA2495"/>
      <c r="AB2495"/>
    </row>
    <row r="2496" spans="26:28">
      <c r="Z2496"/>
      <c r="AA2496"/>
      <c r="AB2496"/>
    </row>
    <row r="2497" spans="26:28">
      <c r="Z2497"/>
      <c r="AA2497"/>
      <c r="AB2497"/>
    </row>
    <row r="2498" spans="26:28">
      <c r="Z2498"/>
      <c r="AA2498"/>
      <c r="AB2498"/>
    </row>
    <row r="2499" spans="26:28">
      <c r="Z2499"/>
      <c r="AA2499"/>
      <c r="AB2499"/>
    </row>
    <row r="2500" spans="26:28">
      <c r="Z2500"/>
      <c r="AA2500"/>
      <c r="AB2500"/>
    </row>
    <row r="2501" spans="26:28">
      <c r="Z2501"/>
      <c r="AA2501"/>
      <c r="AB2501"/>
    </row>
    <row r="2502" spans="26:28">
      <c r="Z2502"/>
      <c r="AA2502"/>
      <c r="AB2502"/>
    </row>
    <row r="2503" spans="26:28">
      <c r="Z2503"/>
      <c r="AA2503"/>
      <c r="AB2503"/>
    </row>
    <row r="2504" spans="26:28">
      <c r="Z2504"/>
      <c r="AA2504"/>
      <c r="AB2504"/>
    </row>
    <row r="2505" spans="26:28">
      <c r="Z2505"/>
      <c r="AA2505"/>
      <c r="AB2505"/>
    </row>
    <row r="2506" spans="26:28">
      <c r="Z2506"/>
      <c r="AA2506"/>
      <c r="AB2506"/>
    </row>
    <row r="2507" spans="26:28">
      <c r="Z2507"/>
      <c r="AA2507"/>
      <c r="AB2507"/>
    </row>
    <row r="2508" spans="26:28">
      <c r="Z2508"/>
      <c r="AA2508"/>
      <c r="AB2508"/>
    </row>
    <row r="2509" spans="26:28">
      <c r="Z2509"/>
      <c r="AA2509"/>
      <c r="AB2509"/>
    </row>
    <row r="2510" spans="26:28">
      <c r="Z2510"/>
      <c r="AA2510"/>
      <c r="AB2510"/>
    </row>
    <row r="2511" spans="26:28">
      <c r="Z2511"/>
      <c r="AA2511"/>
      <c r="AB2511"/>
    </row>
    <row r="2512" spans="26:28">
      <c r="Z2512"/>
      <c r="AA2512"/>
      <c r="AB2512"/>
    </row>
    <row r="2513" spans="26:28">
      <c r="Z2513"/>
      <c r="AA2513"/>
      <c r="AB2513"/>
    </row>
    <row r="2514" spans="26:28">
      <c r="Z2514"/>
      <c r="AA2514"/>
      <c r="AB2514"/>
    </row>
    <row r="2515" spans="26:28">
      <c r="Z2515"/>
      <c r="AA2515"/>
      <c r="AB2515"/>
    </row>
    <row r="2516" spans="26:28">
      <c r="Z2516"/>
      <c r="AA2516"/>
      <c r="AB2516"/>
    </row>
    <row r="2517" spans="26:28">
      <c r="Z2517"/>
      <c r="AA2517"/>
      <c r="AB2517"/>
    </row>
    <row r="2518" spans="26:28">
      <c r="Z2518"/>
      <c r="AA2518"/>
      <c r="AB2518"/>
    </row>
    <row r="2519" spans="26:28">
      <c r="Z2519"/>
      <c r="AA2519"/>
      <c r="AB2519"/>
    </row>
    <row r="2520" spans="26:28">
      <c r="Z2520"/>
      <c r="AA2520"/>
      <c r="AB2520"/>
    </row>
    <row r="2521" spans="26:28">
      <c r="Z2521"/>
      <c r="AA2521"/>
      <c r="AB2521"/>
    </row>
    <row r="2522" spans="26:28">
      <c r="Z2522"/>
      <c r="AA2522"/>
      <c r="AB2522"/>
    </row>
    <row r="2523" spans="26:28">
      <c r="Z2523"/>
      <c r="AA2523"/>
      <c r="AB2523"/>
    </row>
    <row r="2524" spans="26:28">
      <c r="Z2524"/>
      <c r="AA2524"/>
      <c r="AB2524"/>
    </row>
    <row r="2525" spans="26:28">
      <c r="Z2525"/>
      <c r="AA2525"/>
      <c r="AB2525"/>
    </row>
    <row r="2526" spans="26:28">
      <c r="Z2526"/>
      <c r="AA2526"/>
      <c r="AB2526"/>
    </row>
    <row r="2527" spans="26:28">
      <c r="Z2527"/>
      <c r="AA2527"/>
      <c r="AB2527"/>
    </row>
    <row r="2528" spans="26:28">
      <c r="Z2528"/>
      <c r="AA2528"/>
      <c r="AB2528"/>
    </row>
    <row r="2529" spans="26:28">
      <c r="Z2529"/>
      <c r="AA2529"/>
      <c r="AB2529"/>
    </row>
    <row r="2530" spans="26:28">
      <c r="Z2530"/>
      <c r="AA2530"/>
      <c r="AB2530"/>
    </row>
    <row r="2531" spans="26:28">
      <c r="Z2531"/>
      <c r="AA2531"/>
      <c r="AB2531"/>
    </row>
    <row r="2532" spans="26:28">
      <c r="Z2532"/>
      <c r="AA2532"/>
      <c r="AB2532"/>
    </row>
    <row r="2533" spans="26:28">
      <c r="Z2533"/>
      <c r="AA2533"/>
      <c r="AB2533"/>
    </row>
    <row r="2534" spans="26:28">
      <c r="Z2534"/>
      <c r="AA2534"/>
      <c r="AB2534"/>
    </row>
    <row r="2535" spans="26:28">
      <c r="Z2535"/>
      <c r="AA2535"/>
      <c r="AB2535"/>
    </row>
    <row r="2536" spans="26:28">
      <c r="Z2536"/>
      <c r="AA2536"/>
      <c r="AB2536"/>
    </row>
    <row r="2537" spans="26:28">
      <c r="Z2537"/>
      <c r="AA2537"/>
      <c r="AB2537"/>
    </row>
    <row r="2538" spans="26:28">
      <c r="Z2538"/>
      <c r="AA2538"/>
      <c r="AB2538"/>
    </row>
    <row r="2539" spans="26:28">
      <c r="Z2539"/>
      <c r="AA2539"/>
      <c r="AB2539"/>
    </row>
    <row r="2540" spans="26:28">
      <c r="Z2540"/>
      <c r="AA2540"/>
      <c r="AB2540"/>
    </row>
    <row r="2541" spans="26:28">
      <c r="Z2541"/>
      <c r="AA2541"/>
      <c r="AB2541"/>
    </row>
    <row r="2542" spans="26:28">
      <c r="Z2542"/>
      <c r="AA2542"/>
      <c r="AB2542"/>
    </row>
    <row r="2543" spans="26:28">
      <c r="Z2543"/>
      <c r="AA2543"/>
      <c r="AB2543"/>
    </row>
    <row r="2544" spans="26:28">
      <c r="Z2544"/>
      <c r="AA2544"/>
      <c r="AB2544"/>
    </row>
    <row r="2545" spans="26:28">
      <c r="Z2545"/>
      <c r="AA2545"/>
      <c r="AB2545"/>
    </row>
    <row r="2546" spans="26:28">
      <c r="Z2546"/>
      <c r="AA2546"/>
      <c r="AB2546"/>
    </row>
    <row r="2547" spans="26:28">
      <c r="Z2547"/>
      <c r="AA2547"/>
      <c r="AB2547"/>
    </row>
    <row r="2548" spans="26:28">
      <c r="Z2548"/>
      <c r="AA2548"/>
      <c r="AB2548"/>
    </row>
    <row r="2549" spans="26:28">
      <c r="Z2549"/>
      <c r="AA2549"/>
      <c r="AB2549"/>
    </row>
    <row r="2550" spans="26:28">
      <c r="Z2550"/>
      <c r="AA2550"/>
      <c r="AB2550"/>
    </row>
    <row r="2551" spans="26:28">
      <c r="Z2551"/>
      <c r="AA2551"/>
      <c r="AB2551"/>
    </row>
    <row r="2552" spans="26:28">
      <c r="Z2552"/>
      <c r="AA2552"/>
      <c r="AB2552"/>
    </row>
    <row r="2553" spans="26:28">
      <c r="Z2553"/>
      <c r="AA2553"/>
      <c r="AB2553"/>
    </row>
    <row r="2554" spans="26:28">
      <c r="Z2554"/>
      <c r="AA2554"/>
      <c r="AB2554"/>
    </row>
    <row r="2555" spans="26:28">
      <c r="Z2555"/>
      <c r="AA2555"/>
      <c r="AB2555"/>
    </row>
    <row r="2556" spans="26:28">
      <c r="Z2556"/>
      <c r="AA2556"/>
      <c r="AB2556"/>
    </row>
    <row r="2557" spans="26:28">
      <c r="Z2557"/>
      <c r="AA2557"/>
      <c r="AB2557"/>
    </row>
    <row r="2558" spans="26:28">
      <c r="Z2558"/>
      <c r="AA2558"/>
      <c r="AB2558"/>
    </row>
    <row r="2559" spans="26:28">
      <c r="Z2559"/>
      <c r="AA2559"/>
      <c r="AB2559"/>
    </row>
    <row r="2560" spans="26:28">
      <c r="Z2560"/>
      <c r="AA2560"/>
      <c r="AB2560"/>
    </row>
    <row r="2561" spans="26:28">
      <c r="Z2561"/>
      <c r="AA2561"/>
      <c r="AB2561"/>
    </row>
    <row r="2562" spans="26:28">
      <c r="Z2562"/>
      <c r="AA2562"/>
      <c r="AB2562"/>
    </row>
    <row r="2563" spans="26:28">
      <c r="Z2563"/>
      <c r="AA2563"/>
      <c r="AB2563"/>
    </row>
    <row r="2564" spans="26:28">
      <c r="Z2564"/>
      <c r="AA2564"/>
      <c r="AB2564"/>
    </row>
    <row r="2565" spans="26:28">
      <c r="Z2565"/>
      <c r="AA2565"/>
      <c r="AB2565"/>
    </row>
    <row r="2566" spans="26:28">
      <c r="Z2566"/>
      <c r="AA2566"/>
      <c r="AB2566"/>
    </row>
    <row r="2567" spans="26:28">
      <c r="Z2567"/>
      <c r="AA2567"/>
      <c r="AB2567"/>
    </row>
    <row r="2568" spans="26:28">
      <c r="Z2568"/>
      <c r="AA2568"/>
      <c r="AB2568"/>
    </row>
    <row r="2569" spans="26:28">
      <c r="Z2569"/>
      <c r="AA2569"/>
      <c r="AB2569"/>
    </row>
    <row r="2570" spans="26:28">
      <c r="Z2570"/>
      <c r="AA2570"/>
      <c r="AB2570"/>
    </row>
    <row r="2571" spans="26:28">
      <c r="Z2571"/>
      <c r="AA2571"/>
      <c r="AB2571"/>
    </row>
    <row r="2572" spans="26:28">
      <c r="Z2572"/>
      <c r="AA2572"/>
      <c r="AB2572"/>
    </row>
    <row r="2573" spans="26:28">
      <c r="Z2573"/>
      <c r="AA2573"/>
      <c r="AB2573"/>
    </row>
    <row r="2574" spans="26:28">
      <c r="Z2574"/>
      <c r="AA2574"/>
      <c r="AB2574"/>
    </row>
    <row r="2575" spans="26:28">
      <c r="Z2575"/>
      <c r="AA2575"/>
      <c r="AB2575"/>
    </row>
    <row r="2576" spans="26:28">
      <c r="Z2576"/>
      <c r="AA2576"/>
      <c r="AB2576"/>
    </row>
    <row r="2577" spans="26:28">
      <c r="Z2577"/>
      <c r="AA2577"/>
      <c r="AB2577"/>
    </row>
    <row r="2578" spans="26:28">
      <c r="Z2578"/>
      <c r="AA2578"/>
      <c r="AB2578"/>
    </row>
    <row r="2579" spans="26:28">
      <c r="Z2579"/>
      <c r="AA2579"/>
      <c r="AB2579"/>
    </row>
    <row r="2580" spans="26:28">
      <c r="Z2580"/>
      <c r="AA2580"/>
      <c r="AB2580"/>
    </row>
    <row r="2581" spans="26:28">
      <c r="Z2581"/>
      <c r="AA2581"/>
      <c r="AB2581"/>
    </row>
    <row r="2582" spans="26:28">
      <c r="Z2582"/>
      <c r="AA2582"/>
      <c r="AB2582"/>
    </row>
    <row r="2583" spans="26:28">
      <c r="Z2583"/>
      <c r="AA2583"/>
      <c r="AB2583"/>
    </row>
    <row r="2584" spans="26:28">
      <c r="Z2584"/>
      <c r="AA2584"/>
      <c r="AB2584"/>
    </row>
    <row r="2585" spans="26:28">
      <c r="Z2585"/>
      <c r="AA2585"/>
      <c r="AB2585"/>
    </row>
    <row r="2586" spans="26:28">
      <c r="Z2586"/>
      <c r="AA2586"/>
      <c r="AB2586"/>
    </row>
    <row r="2587" spans="26:28">
      <c r="Z2587"/>
      <c r="AA2587"/>
      <c r="AB2587"/>
    </row>
    <row r="2588" spans="26:28">
      <c r="Z2588"/>
      <c r="AA2588"/>
      <c r="AB2588"/>
    </row>
    <row r="2589" spans="26:28">
      <c r="Z2589"/>
      <c r="AA2589"/>
      <c r="AB2589"/>
    </row>
    <row r="2590" spans="26:28">
      <c r="Z2590"/>
      <c r="AA2590"/>
      <c r="AB2590"/>
    </row>
    <row r="2591" spans="26:28">
      <c r="Z2591"/>
      <c r="AA2591"/>
      <c r="AB2591"/>
    </row>
    <row r="2592" spans="26:28">
      <c r="Z2592"/>
      <c r="AA2592"/>
      <c r="AB2592"/>
    </row>
    <row r="2593" spans="26:28">
      <c r="Z2593"/>
      <c r="AA2593"/>
      <c r="AB2593"/>
    </row>
    <row r="2594" spans="26:28">
      <c r="Z2594"/>
      <c r="AA2594"/>
      <c r="AB2594"/>
    </row>
    <row r="2595" spans="26:28">
      <c r="Z2595"/>
      <c r="AA2595"/>
      <c r="AB2595"/>
    </row>
    <row r="2596" spans="26:28">
      <c r="Z2596"/>
      <c r="AA2596"/>
      <c r="AB2596"/>
    </row>
    <row r="2597" spans="26:28">
      <c r="Z2597"/>
      <c r="AA2597"/>
      <c r="AB2597"/>
    </row>
    <row r="2598" spans="26:28">
      <c r="Z2598"/>
      <c r="AA2598"/>
      <c r="AB2598"/>
    </row>
    <row r="2599" spans="26:28">
      <c r="Z2599"/>
      <c r="AA2599"/>
      <c r="AB2599"/>
    </row>
    <row r="2600" spans="26:28">
      <c r="Z2600"/>
      <c r="AA2600"/>
      <c r="AB2600"/>
    </row>
    <row r="2601" spans="26:28">
      <c r="Z2601"/>
      <c r="AA2601"/>
      <c r="AB2601"/>
    </row>
    <row r="2602" spans="26:28">
      <c r="Z2602"/>
      <c r="AA2602"/>
      <c r="AB2602"/>
    </row>
    <row r="2603" spans="26:28">
      <c r="Z2603"/>
      <c r="AA2603"/>
      <c r="AB2603"/>
    </row>
    <row r="2604" spans="26:28">
      <c r="Z2604"/>
      <c r="AA2604"/>
      <c r="AB2604"/>
    </row>
    <row r="2605" spans="26:28">
      <c r="Z2605"/>
      <c r="AA2605"/>
      <c r="AB2605"/>
    </row>
    <row r="2606" spans="26:28">
      <c r="Z2606"/>
      <c r="AA2606"/>
      <c r="AB2606"/>
    </row>
    <row r="2607" spans="26:28">
      <c r="Z2607"/>
      <c r="AA2607"/>
      <c r="AB2607"/>
    </row>
    <row r="2608" spans="26:28">
      <c r="Z2608"/>
      <c r="AA2608"/>
      <c r="AB2608"/>
    </row>
    <row r="2609" spans="26:28">
      <c r="Z2609"/>
      <c r="AA2609"/>
      <c r="AB2609"/>
    </row>
    <row r="2610" spans="26:28">
      <c r="Z2610"/>
      <c r="AA2610"/>
      <c r="AB2610"/>
    </row>
    <row r="2611" spans="26:28">
      <c r="Z2611"/>
      <c r="AA2611"/>
      <c r="AB2611"/>
    </row>
    <row r="2612" spans="26:28">
      <c r="Z2612"/>
      <c r="AA2612"/>
      <c r="AB2612"/>
    </row>
    <row r="2613" spans="26:28">
      <c r="Z2613"/>
      <c r="AA2613"/>
      <c r="AB2613"/>
    </row>
    <row r="2614" spans="26:28">
      <c r="Z2614"/>
      <c r="AA2614"/>
      <c r="AB2614"/>
    </row>
    <row r="2615" spans="26:28">
      <c r="Z2615"/>
      <c r="AA2615"/>
      <c r="AB2615"/>
    </row>
    <row r="2616" spans="26:28">
      <c r="Z2616"/>
      <c r="AA2616"/>
      <c r="AB2616"/>
    </row>
    <row r="2617" spans="26:28">
      <c r="Z2617"/>
      <c r="AA2617"/>
      <c r="AB2617"/>
    </row>
    <row r="2618" spans="26:28">
      <c r="Z2618"/>
      <c r="AA2618"/>
      <c r="AB2618"/>
    </row>
    <row r="2619" spans="26:28">
      <c r="Z2619"/>
      <c r="AA2619"/>
      <c r="AB2619"/>
    </row>
    <row r="2620" spans="26:28">
      <c r="Z2620"/>
      <c r="AA2620"/>
      <c r="AB2620"/>
    </row>
    <row r="2621" spans="26:28">
      <c r="Z2621"/>
      <c r="AA2621"/>
      <c r="AB2621"/>
    </row>
    <row r="2622" spans="26:28">
      <c r="Z2622"/>
      <c r="AA2622"/>
      <c r="AB2622"/>
    </row>
    <row r="2623" spans="26:28">
      <c r="Z2623"/>
      <c r="AA2623"/>
      <c r="AB2623"/>
    </row>
    <row r="2624" spans="26:28">
      <c r="Z2624"/>
      <c r="AA2624"/>
      <c r="AB2624"/>
    </row>
    <row r="2625" spans="26:28">
      <c r="Z2625"/>
      <c r="AA2625"/>
      <c r="AB2625"/>
    </row>
    <row r="2626" spans="26:28">
      <c r="Z2626"/>
      <c r="AA2626"/>
      <c r="AB2626"/>
    </row>
    <row r="2627" spans="26:28">
      <c r="Z2627"/>
      <c r="AA2627"/>
      <c r="AB2627"/>
    </row>
    <row r="2628" spans="26:28">
      <c r="Z2628"/>
      <c r="AA2628"/>
      <c r="AB2628"/>
    </row>
    <row r="2629" spans="26:28">
      <c r="Z2629"/>
      <c r="AA2629"/>
      <c r="AB2629"/>
    </row>
    <row r="2630" spans="26:28">
      <c r="Z2630"/>
      <c r="AA2630"/>
      <c r="AB2630"/>
    </row>
    <row r="2631" spans="26:28">
      <c r="Z2631"/>
      <c r="AA2631"/>
      <c r="AB2631"/>
    </row>
    <row r="2632" spans="26:28">
      <c r="Z2632"/>
      <c r="AA2632"/>
      <c r="AB2632"/>
    </row>
    <row r="2633" spans="26:28">
      <c r="Z2633"/>
      <c r="AA2633"/>
      <c r="AB2633"/>
    </row>
    <row r="2634" spans="26:28">
      <c r="Z2634"/>
      <c r="AA2634"/>
      <c r="AB2634"/>
    </row>
    <row r="2635" spans="26:28">
      <c r="Z2635"/>
      <c r="AA2635"/>
      <c r="AB2635"/>
    </row>
    <row r="2636" spans="26:28">
      <c r="Z2636"/>
      <c r="AA2636"/>
      <c r="AB2636"/>
    </row>
    <row r="2637" spans="26:28">
      <c r="Z2637"/>
      <c r="AA2637"/>
      <c r="AB2637"/>
    </row>
    <row r="2638" spans="26:28">
      <c r="Z2638"/>
      <c r="AA2638"/>
      <c r="AB2638"/>
    </row>
    <row r="2639" spans="26:28">
      <c r="Z2639"/>
      <c r="AA2639"/>
      <c r="AB2639"/>
    </row>
    <row r="2640" spans="26:28">
      <c r="Z2640"/>
      <c r="AA2640"/>
      <c r="AB2640"/>
    </row>
    <row r="2641" spans="26:28">
      <c r="Z2641"/>
      <c r="AA2641"/>
      <c r="AB2641"/>
    </row>
    <row r="2642" spans="26:28">
      <c r="Z2642"/>
      <c r="AA2642"/>
      <c r="AB2642"/>
    </row>
    <row r="2643" spans="26:28">
      <c r="Z2643"/>
      <c r="AA2643"/>
      <c r="AB2643"/>
    </row>
    <row r="2644" spans="26:28">
      <c r="Z2644"/>
      <c r="AA2644"/>
      <c r="AB2644"/>
    </row>
    <row r="2645" spans="26:28">
      <c r="Z2645"/>
      <c r="AA2645"/>
      <c r="AB2645"/>
    </row>
    <row r="2646" spans="26:28">
      <c r="Z2646"/>
      <c r="AA2646"/>
      <c r="AB2646"/>
    </row>
    <row r="2647" spans="26:28">
      <c r="Z2647"/>
      <c r="AA2647"/>
      <c r="AB2647"/>
    </row>
    <row r="2648" spans="26:28">
      <c r="Z2648"/>
      <c r="AA2648"/>
      <c r="AB2648"/>
    </row>
    <row r="2649" spans="26:28">
      <c r="Z2649"/>
      <c r="AA2649"/>
      <c r="AB2649"/>
    </row>
    <row r="2650" spans="26:28">
      <c r="Z2650"/>
      <c r="AA2650"/>
      <c r="AB2650"/>
    </row>
    <row r="2651" spans="26:28">
      <c r="Z2651"/>
      <c r="AA2651"/>
      <c r="AB2651"/>
    </row>
    <row r="2652" spans="26:28">
      <c r="Z2652"/>
      <c r="AA2652"/>
      <c r="AB2652"/>
    </row>
    <row r="2653" spans="26:28">
      <c r="Z2653"/>
      <c r="AA2653"/>
      <c r="AB2653"/>
    </row>
    <row r="2654" spans="26:28">
      <c r="Z2654"/>
      <c r="AA2654"/>
      <c r="AB2654"/>
    </row>
    <row r="2655" spans="26:28">
      <c r="Z2655"/>
      <c r="AA2655"/>
      <c r="AB2655"/>
    </row>
    <row r="2656" spans="26:28">
      <c r="Z2656"/>
      <c r="AA2656"/>
      <c r="AB2656"/>
    </row>
    <row r="2657" spans="26:28">
      <c r="Z2657"/>
      <c r="AA2657"/>
      <c r="AB2657"/>
    </row>
    <row r="2658" spans="26:28">
      <c r="Z2658"/>
      <c r="AA2658"/>
      <c r="AB2658"/>
    </row>
    <row r="2659" spans="26:28">
      <c r="Z2659"/>
      <c r="AA2659"/>
      <c r="AB2659"/>
    </row>
    <row r="2660" spans="26:28">
      <c r="Z2660"/>
      <c r="AA2660"/>
      <c r="AB2660"/>
    </row>
    <row r="2661" spans="26:28">
      <c r="Z2661"/>
      <c r="AA2661"/>
      <c r="AB2661"/>
    </row>
    <row r="2662" spans="26:28">
      <c r="Z2662"/>
      <c r="AA2662"/>
      <c r="AB2662"/>
    </row>
    <row r="2663" spans="26:28">
      <c r="Z2663"/>
      <c r="AA2663"/>
      <c r="AB2663"/>
    </row>
    <row r="2664" spans="26:28">
      <c r="Z2664"/>
      <c r="AA2664"/>
      <c r="AB2664"/>
    </row>
    <row r="2665" spans="26:28">
      <c r="Z2665"/>
      <c r="AA2665"/>
      <c r="AB2665"/>
    </row>
    <row r="2666" spans="26:28">
      <c r="Z2666"/>
      <c r="AA2666"/>
      <c r="AB2666"/>
    </row>
    <row r="2667" spans="26:28">
      <c r="Z2667"/>
      <c r="AA2667"/>
      <c r="AB2667"/>
    </row>
    <row r="2668" spans="26:28">
      <c r="Z2668"/>
      <c r="AA2668"/>
      <c r="AB2668"/>
    </row>
    <row r="2669" spans="26:28">
      <c r="Z2669"/>
      <c r="AA2669"/>
      <c r="AB2669"/>
    </row>
    <row r="2670" spans="26:28">
      <c r="Z2670"/>
      <c r="AA2670"/>
      <c r="AB2670"/>
    </row>
    <row r="2671" spans="26:28">
      <c r="Z2671"/>
      <c r="AA2671"/>
      <c r="AB2671"/>
    </row>
    <row r="2672" spans="26:28">
      <c r="Z2672"/>
      <c r="AA2672"/>
      <c r="AB2672"/>
    </row>
    <row r="2673" spans="26:28">
      <c r="Z2673"/>
      <c r="AA2673"/>
      <c r="AB2673"/>
    </row>
    <row r="2674" spans="26:28">
      <c r="Z2674"/>
      <c r="AA2674"/>
      <c r="AB2674"/>
    </row>
    <row r="2675" spans="26:28">
      <c r="Z2675"/>
      <c r="AA2675"/>
      <c r="AB2675"/>
    </row>
    <row r="2676" spans="26:28">
      <c r="Z2676"/>
      <c r="AA2676"/>
      <c r="AB2676"/>
    </row>
    <row r="2677" spans="26:28">
      <c r="Z2677"/>
      <c r="AA2677"/>
      <c r="AB2677"/>
    </row>
    <row r="2678" spans="26:28">
      <c r="Z2678"/>
      <c r="AA2678"/>
      <c r="AB2678"/>
    </row>
    <row r="2679" spans="26:28">
      <c r="Z2679"/>
      <c r="AA2679"/>
      <c r="AB2679"/>
    </row>
    <row r="2680" spans="26:28">
      <c r="Z2680"/>
      <c r="AA2680"/>
      <c r="AB2680"/>
    </row>
    <row r="2681" spans="26:28">
      <c r="Z2681"/>
      <c r="AA2681"/>
      <c r="AB2681"/>
    </row>
    <row r="2682" spans="26:28">
      <c r="Z2682"/>
      <c r="AA2682"/>
      <c r="AB2682"/>
    </row>
    <row r="2683" spans="26:28">
      <c r="Z2683"/>
      <c r="AA2683"/>
      <c r="AB2683"/>
    </row>
    <row r="2684" spans="26:28">
      <c r="Z2684"/>
      <c r="AA2684"/>
      <c r="AB2684"/>
    </row>
    <row r="2685" spans="26:28">
      <c r="Z2685"/>
      <c r="AA2685"/>
      <c r="AB2685"/>
    </row>
    <row r="2686" spans="26:28">
      <c r="Z2686"/>
      <c r="AA2686"/>
      <c r="AB2686"/>
    </row>
    <row r="2687" spans="26:28">
      <c r="Z2687"/>
      <c r="AA2687"/>
      <c r="AB2687"/>
    </row>
    <row r="2688" spans="26:28">
      <c r="Z2688"/>
      <c r="AA2688"/>
      <c r="AB2688"/>
    </row>
    <row r="2689" spans="26:28">
      <c r="Z2689"/>
      <c r="AA2689"/>
      <c r="AB2689"/>
    </row>
    <row r="2690" spans="26:28">
      <c r="Z2690"/>
      <c r="AA2690"/>
      <c r="AB2690"/>
    </row>
    <row r="2691" spans="26:28">
      <c r="Z2691"/>
      <c r="AA2691"/>
      <c r="AB2691"/>
    </row>
    <row r="2692" spans="26:28">
      <c r="Z2692"/>
      <c r="AA2692"/>
      <c r="AB2692"/>
    </row>
    <row r="2693" spans="26:28">
      <c r="Z2693"/>
      <c r="AA2693"/>
      <c r="AB2693"/>
    </row>
    <row r="2694" spans="26:28">
      <c r="Z2694"/>
      <c r="AA2694"/>
      <c r="AB2694"/>
    </row>
    <row r="2695" spans="26:28">
      <c r="Z2695"/>
      <c r="AA2695"/>
      <c r="AB2695"/>
    </row>
    <row r="2696" spans="26:28">
      <c r="Z2696"/>
      <c r="AA2696"/>
      <c r="AB2696"/>
    </row>
    <row r="2697" spans="26:28">
      <c r="Z2697"/>
      <c r="AA2697"/>
      <c r="AB2697"/>
    </row>
    <row r="2698" spans="26:28">
      <c r="Z2698"/>
      <c r="AA2698"/>
      <c r="AB2698"/>
    </row>
    <row r="2699" spans="26:28">
      <c r="Z2699"/>
      <c r="AA2699"/>
      <c r="AB2699"/>
    </row>
    <row r="2700" spans="26:28">
      <c r="Z2700"/>
      <c r="AA2700"/>
      <c r="AB2700"/>
    </row>
    <row r="2701" spans="26:28">
      <c r="Z2701"/>
      <c r="AA2701"/>
      <c r="AB2701"/>
    </row>
    <row r="2702" spans="26:28">
      <c r="Z2702"/>
      <c r="AA2702"/>
      <c r="AB2702"/>
    </row>
    <row r="2703" spans="26:28">
      <c r="Z2703"/>
      <c r="AA2703"/>
      <c r="AB2703"/>
    </row>
    <row r="2704" spans="26:28">
      <c r="Z2704"/>
      <c r="AA2704"/>
      <c r="AB2704"/>
    </row>
    <row r="2705" spans="26:28">
      <c r="Z2705"/>
      <c r="AA2705"/>
      <c r="AB2705"/>
    </row>
    <row r="2706" spans="26:28">
      <c r="Z2706"/>
      <c r="AA2706"/>
      <c r="AB2706"/>
    </row>
    <row r="2707" spans="26:28">
      <c r="Z2707"/>
      <c r="AA2707"/>
      <c r="AB2707"/>
    </row>
    <row r="2708" spans="26:28">
      <c r="Z2708"/>
      <c r="AA2708"/>
      <c r="AB2708"/>
    </row>
    <row r="2709" spans="26:28">
      <c r="Z2709"/>
      <c r="AA2709"/>
      <c r="AB2709"/>
    </row>
    <row r="2710" spans="26:28">
      <c r="Z2710"/>
      <c r="AA2710"/>
      <c r="AB2710"/>
    </row>
    <row r="2711" spans="26:28">
      <c r="Z2711"/>
      <c r="AA2711"/>
      <c r="AB2711"/>
    </row>
    <row r="2712" spans="26:28">
      <c r="Z2712"/>
      <c r="AA2712"/>
      <c r="AB2712"/>
    </row>
    <row r="2713" spans="26:28">
      <c r="Z2713"/>
      <c r="AA2713"/>
      <c r="AB2713"/>
    </row>
    <row r="2714" spans="26:28">
      <c r="Z2714"/>
      <c r="AA2714"/>
      <c r="AB2714"/>
    </row>
    <row r="2715" spans="26:28">
      <c r="Z2715"/>
      <c r="AA2715"/>
      <c r="AB2715"/>
    </row>
    <row r="2716" spans="26:28">
      <c r="Z2716"/>
      <c r="AA2716"/>
      <c r="AB2716"/>
    </row>
    <row r="2717" spans="26:28">
      <c r="Z2717"/>
      <c r="AA2717"/>
      <c r="AB2717"/>
    </row>
    <row r="2718" spans="26:28">
      <c r="Z2718"/>
      <c r="AA2718"/>
      <c r="AB2718"/>
    </row>
    <row r="2719" spans="26:28">
      <c r="Z2719"/>
      <c r="AA2719"/>
      <c r="AB2719"/>
    </row>
    <row r="2720" spans="26:28">
      <c r="Z2720"/>
      <c r="AA2720"/>
      <c r="AB2720"/>
    </row>
    <row r="2721" spans="26:28">
      <c r="Z2721"/>
      <c r="AA2721"/>
      <c r="AB2721"/>
    </row>
    <row r="2722" spans="26:28">
      <c r="Z2722"/>
      <c r="AA2722"/>
      <c r="AB2722"/>
    </row>
    <row r="2723" spans="26:28">
      <c r="Z2723"/>
      <c r="AA2723"/>
      <c r="AB2723"/>
    </row>
    <row r="2724" spans="26:28">
      <c r="Z2724"/>
      <c r="AA2724"/>
      <c r="AB2724"/>
    </row>
    <row r="2725" spans="26:28">
      <c r="Z2725"/>
      <c r="AA2725"/>
      <c r="AB2725"/>
    </row>
    <row r="2726" spans="26:28">
      <c r="Z2726"/>
      <c r="AA2726"/>
      <c r="AB2726"/>
    </row>
    <row r="2727" spans="26:28">
      <c r="Z2727"/>
      <c r="AA2727"/>
      <c r="AB2727"/>
    </row>
    <row r="2728" spans="26:28">
      <c r="Z2728"/>
      <c r="AA2728"/>
      <c r="AB2728"/>
    </row>
    <row r="2729" spans="26:28">
      <c r="Z2729"/>
      <c r="AA2729"/>
      <c r="AB2729"/>
    </row>
    <row r="2730" spans="26:28">
      <c r="Z2730"/>
      <c r="AA2730"/>
      <c r="AB2730"/>
    </row>
    <row r="2731" spans="26:28">
      <c r="Z2731"/>
      <c r="AA2731"/>
      <c r="AB2731"/>
    </row>
    <row r="2732" spans="26:28">
      <c r="Z2732"/>
      <c r="AA2732"/>
      <c r="AB2732"/>
    </row>
    <row r="2733" spans="26:28">
      <c r="Z2733"/>
      <c r="AA2733"/>
      <c r="AB2733"/>
    </row>
    <row r="2734" spans="26:28">
      <c r="Z2734"/>
      <c r="AA2734"/>
      <c r="AB2734"/>
    </row>
    <row r="2735" spans="26:28">
      <c r="Z2735"/>
      <c r="AA2735"/>
      <c r="AB2735"/>
    </row>
    <row r="2736" spans="26:28">
      <c r="Z2736"/>
      <c r="AA2736"/>
      <c r="AB2736"/>
    </row>
    <row r="2737" spans="26:28">
      <c r="Z2737"/>
      <c r="AA2737"/>
      <c r="AB2737"/>
    </row>
    <row r="2738" spans="26:28">
      <c r="Z2738"/>
      <c r="AA2738"/>
      <c r="AB2738"/>
    </row>
    <row r="2739" spans="26:28">
      <c r="Z2739"/>
      <c r="AA2739"/>
      <c r="AB2739"/>
    </row>
    <row r="2740" spans="26:28">
      <c r="Z2740"/>
      <c r="AA2740"/>
      <c r="AB2740"/>
    </row>
    <row r="2741" spans="26:28">
      <c r="Z2741"/>
      <c r="AA2741"/>
      <c r="AB2741"/>
    </row>
    <row r="2742" spans="26:28">
      <c r="Z2742"/>
      <c r="AA2742"/>
      <c r="AB2742"/>
    </row>
    <row r="2743" spans="26:28">
      <c r="Z2743"/>
      <c r="AA2743"/>
      <c r="AB2743"/>
    </row>
    <row r="2744" spans="26:28">
      <c r="Z2744"/>
      <c r="AA2744"/>
      <c r="AB2744"/>
    </row>
    <row r="2745" spans="26:28">
      <c r="Z2745"/>
      <c r="AA2745"/>
      <c r="AB2745"/>
    </row>
    <row r="2746" spans="26:28">
      <c r="Z2746"/>
      <c r="AA2746"/>
      <c r="AB2746"/>
    </row>
    <row r="2747" spans="26:28">
      <c r="Z2747"/>
      <c r="AA2747"/>
      <c r="AB2747"/>
    </row>
    <row r="2748" spans="26:28">
      <c r="Z2748"/>
      <c r="AA2748"/>
      <c r="AB2748"/>
    </row>
    <row r="2749" spans="26:28">
      <c r="Z2749"/>
      <c r="AA2749"/>
      <c r="AB2749"/>
    </row>
    <row r="2750" spans="26:28">
      <c r="Z2750"/>
      <c r="AA2750"/>
      <c r="AB2750"/>
    </row>
    <row r="2751" spans="26:28">
      <c r="Z2751"/>
      <c r="AA2751"/>
      <c r="AB2751"/>
    </row>
    <row r="2752" spans="26:28">
      <c r="Z2752"/>
      <c r="AA2752"/>
      <c r="AB2752"/>
    </row>
    <row r="2753" spans="26:28">
      <c r="Z2753"/>
      <c r="AA2753"/>
      <c r="AB2753"/>
    </row>
    <row r="2754" spans="26:28">
      <c r="Z2754"/>
      <c r="AA2754"/>
      <c r="AB2754"/>
    </row>
    <row r="2755" spans="26:28">
      <c r="Z2755"/>
      <c r="AA2755"/>
      <c r="AB2755"/>
    </row>
    <row r="2756" spans="26:28">
      <c r="Z2756"/>
      <c r="AA2756"/>
      <c r="AB2756"/>
    </row>
    <row r="2757" spans="26:28">
      <c r="Z2757"/>
      <c r="AA2757"/>
      <c r="AB2757"/>
    </row>
    <row r="2758" spans="26:28">
      <c r="Z2758"/>
      <c r="AA2758"/>
      <c r="AB2758"/>
    </row>
    <row r="2759" spans="26:28">
      <c r="Z2759"/>
      <c r="AA2759"/>
      <c r="AB2759"/>
    </row>
    <row r="2760" spans="26:28">
      <c r="Z2760"/>
      <c r="AA2760"/>
      <c r="AB2760"/>
    </row>
    <row r="2761" spans="26:28">
      <c r="Z2761"/>
      <c r="AA2761"/>
      <c r="AB2761"/>
    </row>
    <row r="2762" spans="26:28">
      <c r="Z2762"/>
      <c r="AA2762"/>
      <c r="AB2762"/>
    </row>
    <row r="2763" spans="26:28">
      <c r="Z2763"/>
      <c r="AA2763"/>
      <c r="AB2763"/>
    </row>
    <row r="2764" spans="26:28">
      <c r="Z2764"/>
      <c r="AA2764"/>
      <c r="AB2764"/>
    </row>
    <row r="2765" spans="26:28">
      <c r="Z2765"/>
      <c r="AA2765"/>
      <c r="AB2765"/>
    </row>
    <row r="2766" spans="26:28">
      <c r="Z2766"/>
      <c r="AA2766"/>
      <c r="AB2766"/>
    </row>
    <row r="2767" spans="26:28">
      <c r="Z2767"/>
      <c r="AA2767"/>
      <c r="AB2767"/>
    </row>
    <row r="2768" spans="26:28">
      <c r="Z2768"/>
      <c r="AA2768"/>
      <c r="AB2768"/>
    </row>
    <row r="2769" spans="26:28">
      <c r="Z2769"/>
      <c r="AA2769"/>
      <c r="AB2769"/>
    </row>
    <row r="2770" spans="26:28">
      <c r="Z2770"/>
      <c r="AA2770"/>
      <c r="AB2770"/>
    </row>
    <row r="2771" spans="26:28">
      <c r="Z2771"/>
      <c r="AA2771"/>
      <c r="AB2771"/>
    </row>
    <row r="2772" spans="26:28">
      <c r="Z2772"/>
      <c r="AA2772"/>
      <c r="AB2772"/>
    </row>
    <row r="2773" spans="26:28">
      <c r="Z2773"/>
      <c r="AA2773"/>
      <c r="AB2773"/>
    </row>
    <row r="2774" spans="26:28">
      <c r="Z2774"/>
      <c r="AA2774"/>
      <c r="AB2774"/>
    </row>
    <row r="2775" spans="26:28">
      <c r="Z2775"/>
      <c r="AA2775"/>
      <c r="AB2775"/>
    </row>
    <row r="2776" spans="26:28">
      <c r="Z2776"/>
      <c r="AA2776"/>
      <c r="AB2776"/>
    </row>
    <row r="2777" spans="26:28">
      <c r="Z2777"/>
      <c r="AA2777"/>
      <c r="AB2777"/>
    </row>
    <row r="2778" spans="26:28">
      <c r="Z2778"/>
      <c r="AA2778"/>
      <c r="AB2778"/>
    </row>
    <row r="2779" spans="26:28">
      <c r="Z2779"/>
      <c r="AA2779"/>
      <c r="AB2779"/>
    </row>
    <row r="2780" spans="26:28">
      <c r="Z2780"/>
      <c r="AA2780"/>
      <c r="AB2780"/>
    </row>
    <row r="2781" spans="26:28">
      <c r="Z2781"/>
      <c r="AA2781"/>
      <c r="AB2781"/>
    </row>
    <row r="2782" spans="26:28">
      <c r="Z2782"/>
      <c r="AA2782"/>
      <c r="AB2782"/>
    </row>
    <row r="2783" spans="26:28">
      <c r="Z2783"/>
      <c r="AA2783"/>
      <c r="AB2783"/>
    </row>
    <row r="2784" spans="26:28">
      <c r="Z2784"/>
      <c r="AA2784"/>
      <c r="AB2784"/>
    </row>
    <row r="2785" spans="26:28">
      <c r="Z2785"/>
      <c r="AA2785"/>
      <c r="AB2785"/>
    </row>
    <row r="2786" spans="26:28">
      <c r="Z2786"/>
      <c r="AA2786"/>
      <c r="AB2786"/>
    </row>
    <row r="2787" spans="26:28">
      <c r="Z2787"/>
      <c r="AA2787"/>
      <c r="AB2787"/>
    </row>
    <row r="2788" spans="26:28">
      <c r="Z2788"/>
      <c r="AA2788"/>
      <c r="AB2788"/>
    </row>
    <row r="2789" spans="26:28">
      <c r="Z2789"/>
      <c r="AA2789"/>
      <c r="AB2789"/>
    </row>
    <row r="2790" spans="26:28">
      <c r="Z2790"/>
      <c r="AA2790"/>
      <c r="AB2790"/>
    </row>
    <row r="2791" spans="26:28">
      <c r="Z2791"/>
      <c r="AA2791"/>
      <c r="AB2791"/>
    </row>
    <row r="2792" spans="26:28">
      <c r="Z2792"/>
      <c r="AA2792"/>
      <c r="AB2792"/>
    </row>
    <row r="2793" spans="26:28">
      <c r="Z2793"/>
      <c r="AA2793"/>
      <c r="AB2793"/>
    </row>
    <row r="2794" spans="26:28">
      <c r="Z2794"/>
      <c r="AA2794"/>
      <c r="AB2794"/>
    </row>
    <row r="2795" spans="26:28">
      <c r="Z2795"/>
      <c r="AA2795"/>
      <c r="AB2795"/>
    </row>
    <row r="2796" spans="26:28">
      <c r="Z2796"/>
      <c r="AA2796"/>
      <c r="AB2796"/>
    </row>
    <row r="2797" spans="26:28">
      <c r="Z2797"/>
      <c r="AA2797"/>
      <c r="AB2797"/>
    </row>
    <row r="2798" spans="26:28">
      <c r="Z2798"/>
      <c r="AA2798"/>
      <c r="AB2798"/>
    </row>
    <row r="2799" spans="26:28">
      <c r="Z2799"/>
      <c r="AA2799"/>
      <c r="AB2799"/>
    </row>
    <row r="2800" spans="26:28">
      <c r="Z2800"/>
      <c r="AA2800"/>
      <c r="AB2800"/>
    </row>
    <row r="2801" spans="26:28">
      <c r="Z2801"/>
      <c r="AA2801"/>
      <c r="AB2801"/>
    </row>
    <row r="2802" spans="26:28">
      <c r="Z2802"/>
      <c r="AA2802"/>
      <c r="AB2802"/>
    </row>
    <row r="2803" spans="26:28">
      <c r="Z2803"/>
      <c r="AA2803"/>
      <c r="AB2803"/>
    </row>
    <row r="2804" spans="26:28">
      <c r="Z2804"/>
      <c r="AA2804"/>
      <c r="AB2804"/>
    </row>
    <row r="2805" spans="26:28">
      <c r="Z2805"/>
      <c r="AA2805"/>
      <c r="AB2805"/>
    </row>
    <row r="2806" spans="26:28">
      <c r="Z2806"/>
      <c r="AA2806"/>
      <c r="AB2806"/>
    </row>
    <row r="2807" spans="26:28">
      <c r="Z2807"/>
      <c r="AA2807"/>
      <c r="AB2807"/>
    </row>
    <row r="2808" spans="26:28">
      <c r="Z2808"/>
      <c r="AA2808"/>
      <c r="AB2808"/>
    </row>
    <row r="2809" spans="26:28">
      <c r="Z2809"/>
      <c r="AA2809"/>
      <c r="AB2809"/>
    </row>
    <row r="2810" spans="26:28">
      <c r="Z2810"/>
      <c r="AA2810"/>
      <c r="AB2810"/>
    </row>
    <row r="2811" spans="26:28">
      <c r="Z2811"/>
      <c r="AA2811"/>
      <c r="AB2811"/>
    </row>
    <row r="2812" spans="26:28">
      <c r="Z2812"/>
      <c r="AA2812"/>
      <c r="AB2812"/>
    </row>
    <row r="2813" spans="26:28">
      <c r="Z2813"/>
      <c r="AA2813"/>
      <c r="AB2813"/>
    </row>
    <row r="2814" spans="26:28">
      <c r="Z2814"/>
      <c r="AA2814"/>
      <c r="AB2814"/>
    </row>
    <row r="2815" spans="26:28">
      <c r="Z2815"/>
      <c r="AA2815"/>
      <c r="AB2815"/>
    </row>
    <row r="2816" spans="26:28">
      <c r="Z2816"/>
      <c r="AA2816"/>
      <c r="AB2816"/>
    </row>
    <row r="2817" spans="26:28">
      <c r="Z2817"/>
      <c r="AA2817"/>
      <c r="AB2817"/>
    </row>
    <row r="2818" spans="26:28">
      <c r="Z2818"/>
      <c r="AA2818"/>
      <c r="AB2818"/>
    </row>
    <row r="2819" spans="26:28">
      <c r="Z2819"/>
      <c r="AA2819"/>
      <c r="AB2819"/>
    </row>
    <row r="2820" spans="26:28">
      <c r="Z2820"/>
      <c r="AA2820"/>
      <c r="AB2820"/>
    </row>
    <row r="2821" spans="26:28">
      <c r="Z2821"/>
      <c r="AA2821"/>
      <c r="AB2821"/>
    </row>
    <row r="2822" spans="26:28">
      <c r="Z2822"/>
      <c r="AA2822"/>
      <c r="AB2822"/>
    </row>
    <row r="2823" spans="26:28">
      <c r="Z2823"/>
      <c r="AA2823"/>
      <c r="AB2823"/>
    </row>
    <row r="2824" spans="26:28">
      <c r="Z2824"/>
      <c r="AA2824"/>
      <c r="AB2824"/>
    </row>
    <row r="2825" spans="26:28">
      <c r="Z2825"/>
      <c r="AA2825"/>
      <c r="AB2825"/>
    </row>
    <row r="2826" spans="26:28">
      <c r="Z2826"/>
      <c r="AA2826"/>
      <c r="AB2826"/>
    </row>
    <row r="2827" spans="26:28">
      <c r="Z2827"/>
      <c r="AA2827"/>
      <c r="AB2827"/>
    </row>
    <row r="2828" spans="26:28">
      <c r="Z2828"/>
      <c r="AA2828"/>
      <c r="AB2828"/>
    </row>
    <row r="2829" spans="26:28">
      <c r="Z2829"/>
      <c r="AA2829"/>
      <c r="AB2829"/>
    </row>
    <row r="2830" spans="26:28">
      <c r="Z2830"/>
      <c r="AA2830"/>
      <c r="AB2830"/>
    </row>
    <row r="2831" spans="26:28">
      <c r="Z2831"/>
      <c r="AA2831"/>
      <c r="AB2831"/>
    </row>
    <row r="2832" spans="26:28">
      <c r="Z2832"/>
      <c r="AA2832"/>
      <c r="AB2832"/>
    </row>
    <row r="2833" spans="26:28">
      <c r="Z2833"/>
      <c r="AA2833"/>
      <c r="AB2833"/>
    </row>
    <row r="2834" spans="26:28">
      <c r="Z2834"/>
      <c r="AA2834"/>
      <c r="AB2834"/>
    </row>
    <row r="2835" spans="26:28">
      <c r="Z2835"/>
      <c r="AA2835"/>
      <c r="AB2835"/>
    </row>
    <row r="2836" spans="26:28">
      <c r="Z2836"/>
      <c r="AA2836"/>
      <c r="AB2836"/>
    </row>
    <row r="2837" spans="26:28">
      <c r="Z2837"/>
      <c r="AA2837"/>
      <c r="AB2837"/>
    </row>
    <row r="2838" spans="26:28">
      <c r="Z2838"/>
      <c r="AA2838"/>
      <c r="AB2838"/>
    </row>
    <row r="2839" spans="26:28">
      <c r="Z2839"/>
      <c r="AA2839"/>
      <c r="AB2839"/>
    </row>
    <row r="2840" spans="26:28">
      <c r="Z2840"/>
      <c r="AA2840"/>
      <c r="AB2840"/>
    </row>
    <row r="2841" spans="26:28">
      <c r="Z2841"/>
      <c r="AA2841"/>
      <c r="AB2841"/>
    </row>
    <row r="2842" spans="26:28">
      <c r="Z2842"/>
      <c r="AA2842"/>
      <c r="AB2842"/>
    </row>
    <row r="2843" spans="26:28">
      <c r="Z2843"/>
      <c r="AA2843"/>
      <c r="AB2843"/>
    </row>
    <row r="2844" spans="26:28">
      <c r="Z2844"/>
      <c r="AA2844"/>
      <c r="AB2844"/>
    </row>
    <row r="2845" spans="26:28">
      <c r="Z2845"/>
      <c r="AA2845"/>
      <c r="AB2845"/>
    </row>
    <row r="2846" spans="26:28">
      <c r="Z2846"/>
      <c r="AA2846"/>
      <c r="AB2846"/>
    </row>
    <row r="2847" spans="26:28">
      <c r="Z2847"/>
      <c r="AA2847"/>
      <c r="AB2847"/>
    </row>
    <row r="2848" spans="26:28">
      <c r="Z2848"/>
      <c r="AA2848"/>
      <c r="AB2848"/>
    </row>
    <row r="2849" spans="26:28">
      <c r="Z2849"/>
      <c r="AA2849"/>
      <c r="AB2849"/>
    </row>
    <row r="2850" spans="26:28">
      <c r="Z2850"/>
      <c r="AA2850"/>
      <c r="AB2850"/>
    </row>
    <row r="2851" spans="26:28">
      <c r="Z2851"/>
      <c r="AA2851"/>
      <c r="AB2851"/>
    </row>
    <row r="2852" spans="26:28">
      <c r="Z2852"/>
      <c r="AA2852"/>
      <c r="AB2852"/>
    </row>
    <row r="2853" spans="26:28">
      <c r="Z2853"/>
      <c r="AA2853"/>
      <c r="AB2853"/>
    </row>
    <row r="2854" spans="26:28">
      <c r="Z2854"/>
      <c r="AA2854"/>
      <c r="AB2854"/>
    </row>
    <row r="2855" spans="26:28">
      <c r="Z2855"/>
      <c r="AA2855"/>
      <c r="AB2855"/>
    </row>
    <row r="2856" spans="26:28">
      <c r="Z2856"/>
      <c r="AA2856"/>
      <c r="AB2856"/>
    </row>
    <row r="2857" spans="26:28">
      <c r="Z2857"/>
      <c r="AA2857"/>
      <c r="AB2857"/>
    </row>
    <row r="2858" spans="26:28">
      <c r="Z2858"/>
      <c r="AA2858"/>
      <c r="AB2858"/>
    </row>
    <row r="2859" spans="26:28">
      <c r="Z2859"/>
      <c r="AA2859"/>
      <c r="AB2859"/>
    </row>
    <row r="2860" spans="26:28">
      <c r="Z2860"/>
      <c r="AA2860"/>
      <c r="AB2860"/>
    </row>
    <row r="2861" spans="26:28">
      <c r="Z2861"/>
      <c r="AA2861"/>
      <c r="AB2861"/>
    </row>
    <row r="2862" spans="26:28">
      <c r="Z2862"/>
      <c r="AA2862"/>
      <c r="AB2862"/>
    </row>
    <row r="2863" spans="26:28">
      <c r="Z2863"/>
      <c r="AA2863"/>
      <c r="AB2863"/>
    </row>
    <row r="2864" spans="26:28">
      <c r="Z2864"/>
      <c r="AA2864"/>
      <c r="AB2864"/>
    </row>
    <row r="2865" spans="26:28">
      <c r="Z2865"/>
      <c r="AA2865"/>
      <c r="AB2865"/>
    </row>
    <row r="2866" spans="26:28">
      <c r="Z2866"/>
      <c r="AA2866"/>
      <c r="AB2866"/>
    </row>
    <row r="2867" spans="26:28">
      <c r="Z2867"/>
      <c r="AA2867"/>
      <c r="AB2867"/>
    </row>
    <row r="2868" spans="26:28">
      <c r="Z2868"/>
      <c r="AA2868"/>
      <c r="AB2868"/>
    </row>
    <row r="2869" spans="26:28">
      <c r="Z2869"/>
      <c r="AA2869"/>
      <c r="AB2869"/>
    </row>
    <row r="2870" spans="26:28">
      <c r="Z2870"/>
      <c r="AA2870"/>
      <c r="AB2870"/>
    </row>
    <row r="2871" spans="26:28">
      <c r="Z2871"/>
      <c r="AA2871"/>
      <c r="AB2871"/>
    </row>
    <row r="2872" spans="26:28">
      <c r="Z2872"/>
      <c r="AA2872"/>
      <c r="AB2872"/>
    </row>
    <row r="2873" spans="26:28">
      <c r="Z2873"/>
      <c r="AA2873"/>
      <c r="AB2873"/>
    </row>
    <row r="2874" spans="26:28">
      <c r="Z2874"/>
      <c r="AA2874"/>
      <c r="AB2874"/>
    </row>
    <row r="2875" spans="26:28">
      <c r="Z2875"/>
      <c r="AA2875"/>
      <c r="AB2875"/>
    </row>
    <row r="2876" spans="26:28">
      <c r="Z2876"/>
      <c r="AA2876"/>
      <c r="AB2876"/>
    </row>
    <row r="2877" spans="26:28">
      <c r="Z2877"/>
      <c r="AA2877"/>
      <c r="AB2877"/>
    </row>
    <row r="2878" spans="26:28">
      <c r="Z2878"/>
      <c r="AA2878"/>
      <c r="AB2878"/>
    </row>
    <row r="2879" spans="26:28">
      <c r="Z2879"/>
      <c r="AA2879"/>
      <c r="AB2879"/>
    </row>
    <row r="2880" spans="26:28">
      <c r="Z2880"/>
      <c r="AA2880"/>
      <c r="AB2880"/>
    </row>
    <row r="2881" spans="26:28">
      <c r="Z2881"/>
      <c r="AA2881"/>
      <c r="AB2881"/>
    </row>
    <row r="2882" spans="26:28">
      <c r="Z2882"/>
      <c r="AA2882"/>
      <c r="AB2882"/>
    </row>
    <row r="2883" spans="26:28">
      <c r="Z2883"/>
      <c r="AA2883"/>
      <c r="AB2883"/>
    </row>
    <row r="2884" spans="26:28">
      <c r="Z2884"/>
      <c r="AA2884"/>
      <c r="AB2884"/>
    </row>
    <row r="2885" spans="26:28">
      <c r="Z2885"/>
      <c r="AA2885"/>
      <c r="AB2885"/>
    </row>
    <row r="2886" spans="26:28">
      <c r="Z2886"/>
      <c r="AA2886"/>
      <c r="AB2886"/>
    </row>
    <row r="2887" spans="26:28">
      <c r="Z2887"/>
      <c r="AA2887"/>
      <c r="AB2887"/>
    </row>
    <row r="2888" spans="26:28">
      <c r="Z2888"/>
      <c r="AA2888"/>
      <c r="AB2888"/>
    </row>
    <row r="2889" spans="26:28">
      <c r="Z2889"/>
      <c r="AA2889"/>
      <c r="AB2889"/>
    </row>
    <row r="2890" spans="26:28">
      <c r="Z2890"/>
      <c r="AA2890"/>
      <c r="AB2890"/>
    </row>
    <row r="2891" spans="26:28">
      <c r="Z2891"/>
      <c r="AA2891"/>
      <c r="AB2891"/>
    </row>
    <row r="2892" spans="26:28">
      <c r="Z2892"/>
      <c r="AA2892"/>
      <c r="AB2892"/>
    </row>
    <row r="2893" spans="26:28">
      <c r="Z2893"/>
      <c r="AA2893"/>
      <c r="AB2893"/>
    </row>
    <row r="2894" spans="26:28">
      <c r="Z2894"/>
      <c r="AA2894"/>
      <c r="AB2894"/>
    </row>
    <row r="2895" spans="26:28">
      <c r="Z2895"/>
      <c r="AA2895"/>
      <c r="AB2895"/>
    </row>
    <row r="2896" spans="26:28">
      <c r="Z2896"/>
      <c r="AA2896"/>
      <c r="AB2896"/>
    </row>
    <row r="2897" spans="26:28">
      <c r="Z2897"/>
      <c r="AA2897"/>
      <c r="AB2897"/>
    </row>
    <row r="2898" spans="26:28">
      <c r="Z2898"/>
      <c r="AA2898"/>
      <c r="AB2898"/>
    </row>
    <row r="2899" spans="26:28">
      <c r="Z2899"/>
      <c r="AA2899"/>
      <c r="AB2899"/>
    </row>
    <row r="2900" spans="26:28">
      <c r="Z2900"/>
      <c r="AA2900"/>
      <c r="AB2900"/>
    </row>
    <row r="2901" spans="26:28">
      <c r="Z2901"/>
      <c r="AA2901"/>
      <c r="AB2901"/>
    </row>
    <row r="2902" spans="26:28">
      <c r="Z2902"/>
      <c r="AA2902"/>
      <c r="AB2902"/>
    </row>
    <row r="2903" spans="26:28">
      <c r="Z2903"/>
      <c r="AA2903"/>
      <c r="AB2903"/>
    </row>
    <row r="2904" spans="26:28">
      <c r="Z2904"/>
      <c r="AA2904"/>
      <c r="AB2904"/>
    </row>
    <row r="2905" spans="26:28">
      <c r="Z2905"/>
      <c r="AA2905"/>
      <c r="AB2905"/>
    </row>
    <row r="2906" spans="26:28">
      <c r="Z2906"/>
      <c r="AA2906"/>
      <c r="AB2906"/>
    </row>
    <row r="2907" spans="26:28">
      <c r="Z2907"/>
      <c r="AA2907"/>
      <c r="AB2907"/>
    </row>
    <row r="2908" spans="26:28">
      <c r="Z2908"/>
      <c r="AA2908"/>
      <c r="AB2908"/>
    </row>
    <row r="2909" spans="26:28">
      <c r="Z2909"/>
      <c r="AA2909"/>
      <c r="AB2909"/>
    </row>
    <row r="2910" spans="26:28">
      <c r="Z2910"/>
      <c r="AA2910"/>
      <c r="AB2910"/>
    </row>
    <row r="2911" spans="26:28">
      <c r="Z2911"/>
      <c r="AA2911"/>
      <c r="AB2911"/>
    </row>
    <row r="2912" spans="26:28">
      <c r="Z2912"/>
      <c r="AA2912"/>
      <c r="AB2912"/>
    </row>
    <row r="2913" spans="26:28">
      <c r="Z2913"/>
      <c r="AA2913"/>
      <c r="AB2913"/>
    </row>
    <row r="2914" spans="26:28">
      <c r="Z2914"/>
      <c r="AA2914"/>
      <c r="AB2914"/>
    </row>
    <row r="2915" spans="26:28">
      <c r="Z2915"/>
      <c r="AA2915"/>
      <c r="AB2915"/>
    </row>
    <row r="2916" spans="26:28">
      <c r="Z2916"/>
      <c r="AA2916"/>
      <c r="AB2916"/>
    </row>
    <row r="2917" spans="26:28">
      <c r="Z2917"/>
      <c r="AA2917"/>
      <c r="AB2917"/>
    </row>
    <row r="2918" spans="26:28">
      <c r="Z2918"/>
      <c r="AA2918"/>
      <c r="AB2918"/>
    </row>
    <row r="2919" spans="26:28">
      <c r="Z2919"/>
      <c r="AA2919"/>
      <c r="AB2919"/>
    </row>
    <row r="2920" spans="26:28">
      <c r="Z2920"/>
      <c r="AA2920"/>
      <c r="AB2920"/>
    </row>
    <row r="2921" spans="26:28">
      <c r="Z2921"/>
      <c r="AA2921"/>
      <c r="AB2921"/>
    </row>
    <row r="2922" spans="26:28">
      <c r="Z2922"/>
      <c r="AA2922"/>
      <c r="AB2922"/>
    </row>
    <row r="2923" spans="26:28">
      <c r="Z2923"/>
      <c r="AA2923"/>
      <c r="AB2923"/>
    </row>
    <row r="2924" spans="26:28">
      <c r="Z2924"/>
      <c r="AA2924"/>
      <c r="AB2924"/>
    </row>
    <row r="2925" spans="26:28">
      <c r="Z2925"/>
      <c r="AA2925"/>
      <c r="AB2925"/>
    </row>
    <row r="2926" spans="26:28">
      <c r="Z2926"/>
      <c r="AA2926"/>
      <c r="AB2926"/>
    </row>
    <row r="2927" spans="26:28">
      <c r="Z2927"/>
      <c r="AA2927"/>
      <c r="AB2927"/>
    </row>
    <row r="2928" spans="26:28">
      <c r="Z2928"/>
      <c r="AA2928"/>
      <c r="AB2928"/>
    </row>
    <row r="2929" spans="26:28">
      <c r="Z2929"/>
      <c r="AA2929"/>
      <c r="AB2929"/>
    </row>
    <row r="2930" spans="26:28">
      <c r="Z2930"/>
      <c r="AA2930"/>
      <c r="AB2930"/>
    </row>
    <row r="2931" spans="26:28">
      <c r="Z2931"/>
      <c r="AA2931"/>
      <c r="AB2931"/>
    </row>
    <row r="2932" spans="26:28">
      <c r="Z2932"/>
      <c r="AA2932"/>
      <c r="AB2932"/>
    </row>
    <row r="2933" spans="26:28">
      <c r="Z2933"/>
      <c r="AA2933"/>
      <c r="AB2933"/>
    </row>
    <row r="2934" spans="26:28">
      <c r="Z2934"/>
      <c r="AA2934"/>
      <c r="AB2934"/>
    </row>
    <row r="2935" spans="26:28">
      <c r="Z2935"/>
      <c r="AA2935"/>
      <c r="AB2935"/>
    </row>
    <row r="2936" spans="26:28">
      <c r="Z2936"/>
      <c r="AA2936"/>
      <c r="AB2936"/>
    </row>
    <row r="2937" spans="26:28">
      <c r="Z2937"/>
      <c r="AA2937"/>
      <c r="AB2937"/>
    </row>
    <row r="2938" spans="26:28">
      <c r="Z2938"/>
      <c r="AA2938"/>
      <c r="AB2938"/>
    </row>
    <row r="2939" spans="26:28">
      <c r="Z2939"/>
      <c r="AA2939"/>
      <c r="AB2939"/>
    </row>
    <row r="2940" spans="26:28">
      <c r="Z2940"/>
      <c r="AA2940"/>
      <c r="AB2940"/>
    </row>
    <row r="2941" spans="26:28">
      <c r="Z2941"/>
      <c r="AA2941"/>
      <c r="AB2941"/>
    </row>
    <row r="2942" spans="26:28">
      <c r="Z2942"/>
      <c r="AA2942"/>
      <c r="AB2942"/>
    </row>
    <row r="2943" spans="26:28">
      <c r="Z2943"/>
      <c r="AA2943"/>
      <c r="AB2943"/>
    </row>
    <row r="2944" spans="26:28">
      <c r="Z2944"/>
      <c r="AA2944"/>
      <c r="AB2944"/>
    </row>
    <row r="2945" spans="26:28">
      <c r="Z2945"/>
      <c r="AA2945"/>
      <c r="AB2945"/>
    </row>
    <row r="2946" spans="26:28">
      <c r="Z2946"/>
      <c r="AA2946"/>
      <c r="AB2946"/>
    </row>
    <row r="2947" spans="26:28">
      <c r="Z2947"/>
      <c r="AA2947"/>
      <c r="AB2947"/>
    </row>
    <row r="2948" spans="26:28">
      <c r="Z2948"/>
      <c r="AA2948"/>
      <c r="AB2948"/>
    </row>
    <row r="2949" spans="26:28">
      <c r="Z2949"/>
      <c r="AA2949"/>
      <c r="AB2949"/>
    </row>
    <row r="2950" spans="26:28">
      <c r="Z2950"/>
      <c r="AA2950"/>
      <c r="AB2950"/>
    </row>
    <row r="2951" spans="26:28">
      <c r="Z2951"/>
      <c r="AA2951"/>
      <c r="AB2951"/>
    </row>
    <row r="2952" spans="26:28">
      <c r="Z2952"/>
      <c r="AA2952"/>
      <c r="AB2952"/>
    </row>
    <row r="2953" spans="26:28">
      <c r="Z2953"/>
      <c r="AA2953"/>
      <c r="AB2953"/>
    </row>
    <row r="2954" spans="26:28">
      <c r="Z2954"/>
      <c r="AA2954"/>
      <c r="AB2954"/>
    </row>
    <row r="2955" spans="26:28">
      <c r="Z2955"/>
      <c r="AA2955"/>
      <c r="AB2955"/>
    </row>
    <row r="2956" spans="26:28">
      <c r="Z2956"/>
      <c r="AA2956"/>
      <c r="AB2956"/>
    </row>
    <row r="2957" spans="26:28">
      <c r="Z2957"/>
      <c r="AA2957"/>
      <c r="AB2957"/>
    </row>
    <row r="2958" spans="26:28">
      <c r="Z2958"/>
      <c r="AA2958"/>
      <c r="AB2958"/>
    </row>
    <row r="2959" spans="26:28">
      <c r="Z2959"/>
      <c r="AA2959"/>
      <c r="AB2959"/>
    </row>
    <row r="2960" spans="26:28">
      <c r="Z2960"/>
      <c r="AA2960"/>
      <c r="AB2960"/>
    </row>
    <row r="2961" spans="26:28">
      <c r="Z2961"/>
      <c r="AA2961"/>
      <c r="AB2961"/>
    </row>
    <row r="2962" spans="26:28">
      <c r="Z2962"/>
      <c r="AA2962"/>
      <c r="AB2962"/>
    </row>
    <row r="2963" spans="26:28">
      <c r="Z2963"/>
      <c r="AA2963"/>
      <c r="AB2963"/>
    </row>
    <row r="2964" spans="26:28">
      <c r="Z2964"/>
      <c r="AA2964"/>
      <c r="AB2964"/>
    </row>
    <row r="2965" spans="26:28">
      <c r="Z2965"/>
      <c r="AA2965"/>
      <c r="AB2965"/>
    </row>
    <row r="2966" spans="26:28">
      <c r="Z2966"/>
      <c r="AA2966"/>
      <c r="AB2966"/>
    </row>
    <row r="2967" spans="26:28">
      <c r="Z2967"/>
      <c r="AA2967"/>
      <c r="AB2967"/>
    </row>
    <row r="2968" spans="26:28">
      <c r="Z2968"/>
      <c r="AA2968"/>
      <c r="AB2968"/>
    </row>
    <row r="2969" spans="26:28">
      <c r="Z2969"/>
      <c r="AA2969"/>
      <c r="AB2969"/>
    </row>
    <row r="2970" spans="26:28">
      <c r="Z2970"/>
      <c r="AA2970"/>
      <c r="AB2970"/>
    </row>
    <row r="2971" spans="26:28">
      <c r="Z2971"/>
      <c r="AA2971"/>
      <c r="AB2971"/>
    </row>
    <row r="2972" spans="26:28">
      <c r="Z2972"/>
      <c r="AA2972"/>
      <c r="AB2972"/>
    </row>
    <row r="2973" spans="26:28">
      <c r="Z2973"/>
      <c r="AA2973"/>
      <c r="AB2973"/>
    </row>
    <row r="2974" spans="26:28">
      <c r="Z2974"/>
      <c r="AA2974"/>
      <c r="AB2974"/>
    </row>
    <row r="2975" spans="26:28">
      <c r="Z2975"/>
      <c r="AA2975"/>
      <c r="AB2975"/>
    </row>
    <row r="2976" spans="26:28">
      <c r="Z2976"/>
      <c r="AA2976"/>
      <c r="AB2976"/>
    </row>
    <row r="2977" spans="26:28">
      <c r="Z2977"/>
      <c r="AA2977"/>
      <c r="AB2977"/>
    </row>
    <row r="2978" spans="26:28">
      <c r="Z2978"/>
      <c r="AA2978"/>
      <c r="AB2978"/>
    </row>
    <row r="2979" spans="26:28">
      <c r="Z2979"/>
      <c r="AA2979"/>
      <c r="AB2979"/>
    </row>
    <row r="2980" spans="26:28">
      <c r="Z2980"/>
      <c r="AA2980"/>
      <c r="AB2980"/>
    </row>
    <row r="2981" spans="26:28">
      <c r="Z2981"/>
      <c r="AA2981"/>
      <c r="AB2981"/>
    </row>
    <row r="2982" spans="26:28">
      <c r="Z2982"/>
      <c r="AA2982"/>
      <c r="AB2982"/>
    </row>
    <row r="2983" spans="26:28">
      <c r="Z2983"/>
      <c r="AA2983"/>
      <c r="AB2983"/>
    </row>
    <row r="2984" spans="26:28">
      <c r="Z2984"/>
      <c r="AA2984"/>
      <c r="AB2984"/>
    </row>
    <row r="2985" spans="26:28">
      <c r="Z2985"/>
      <c r="AA2985"/>
      <c r="AB2985"/>
    </row>
    <row r="2986" spans="26:28">
      <c r="Z2986"/>
      <c r="AA2986"/>
      <c r="AB2986"/>
    </row>
    <row r="2987" spans="26:28">
      <c r="Z2987"/>
      <c r="AA2987"/>
      <c r="AB2987"/>
    </row>
    <row r="2988" spans="26:28">
      <c r="Z2988"/>
      <c r="AA2988"/>
      <c r="AB2988"/>
    </row>
    <row r="2989" spans="26:28">
      <c r="Z2989"/>
      <c r="AA2989"/>
      <c r="AB2989"/>
    </row>
    <row r="2990" spans="26:28">
      <c r="Z2990"/>
      <c r="AA2990"/>
      <c r="AB2990"/>
    </row>
    <row r="2991" spans="26:28">
      <c r="Z2991"/>
      <c r="AA2991"/>
      <c r="AB2991"/>
    </row>
    <row r="2992" spans="26:28">
      <c r="Z2992"/>
      <c r="AA2992"/>
      <c r="AB2992"/>
    </row>
    <row r="2993" spans="26:28">
      <c r="Z2993"/>
      <c r="AA2993"/>
      <c r="AB2993"/>
    </row>
    <row r="2994" spans="26:28">
      <c r="Z2994"/>
      <c r="AA2994"/>
      <c r="AB2994"/>
    </row>
    <row r="2995" spans="26:28">
      <c r="Z2995"/>
      <c r="AA2995"/>
      <c r="AB2995"/>
    </row>
    <row r="2996" spans="26:28">
      <c r="Z2996"/>
      <c r="AA2996"/>
      <c r="AB2996"/>
    </row>
    <row r="2997" spans="26:28">
      <c r="Z2997"/>
      <c r="AA2997"/>
      <c r="AB2997"/>
    </row>
    <row r="2998" spans="26:28">
      <c r="Z2998"/>
      <c r="AA2998"/>
      <c r="AB2998"/>
    </row>
    <row r="2999" spans="26:28">
      <c r="Z2999"/>
      <c r="AA2999"/>
      <c r="AB2999"/>
    </row>
    <row r="3000" spans="26:28">
      <c r="Z3000"/>
      <c r="AA3000"/>
      <c r="AB3000"/>
    </row>
    <row r="3001" spans="26:28">
      <c r="Z3001"/>
      <c r="AA3001"/>
      <c r="AB3001"/>
    </row>
    <row r="3002" spans="26:28">
      <c r="Z3002"/>
      <c r="AA3002"/>
      <c r="AB3002"/>
    </row>
    <row r="3003" spans="26:28">
      <c r="Z3003"/>
      <c r="AA3003"/>
      <c r="AB3003"/>
    </row>
    <row r="3004" spans="26:28">
      <c r="Z3004"/>
      <c r="AA3004"/>
      <c r="AB3004"/>
    </row>
    <row r="3005" spans="26:28">
      <c r="Z3005"/>
      <c r="AA3005"/>
      <c r="AB3005"/>
    </row>
    <row r="3006" spans="26:28">
      <c r="Z3006"/>
      <c r="AA3006"/>
      <c r="AB3006"/>
    </row>
    <row r="3007" spans="26:28">
      <c r="Z3007"/>
      <c r="AA3007"/>
      <c r="AB3007"/>
    </row>
    <row r="3008" spans="26:28">
      <c r="Z3008"/>
      <c r="AA3008"/>
      <c r="AB3008"/>
    </row>
    <row r="3009" spans="26:28">
      <c r="Z3009"/>
      <c r="AA3009"/>
      <c r="AB3009"/>
    </row>
    <row r="3010" spans="26:28">
      <c r="Z3010"/>
      <c r="AA3010"/>
      <c r="AB3010"/>
    </row>
    <row r="3011" spans="26:28">
      <c r="Z3011"/>
      <c r="AA3011"/>
      <c r="AB3011"/>
    </row>
    <row r="3012" spans="26:28">
      <c r="Z3012"/>
      <c r="AA3012"/>
      <c r="AB3012"/>
    </row>
    <row r="3013" spans="26:28">
      <c r="Z3013"/>
      <c r="AA3013"/>
      <c r="AB3013"/>
    </row>
    <row r="3014" spans="26:28">
      <c r="Z3014"/>
      <c r="AA3014"/>
      <c r="AB3014"/>
    </row>
    <row r="3015" spans="26:28">
      <c r="Z3015"/>
      <c r="AA3015"/>
      <c r="AB3015"/>
    </row>
    <row r="3016" spans="26:28">
      <c r="Z3016"/>
      <c r="AA3016"/>
      <c r="AB3016"/>
    </row>
    <row r="3017" spans="26:28">
      <c r="Z3017"/>
      <c r="AA3017"/>
      <c r="AB3017"/>
    </row>
    <row r="3018" spans="26:28">
      <c r="Z3018"/>
      <c r="AA3018"/>
      <c r="AB3018"/>
    </row>
    <row r="3019" spans="26:28">
      <c r="Z3019"/>
      <c r="AA3019"/>
      <c r="AB3019"/>
    </row>
    <row r="3020" spans="26:28">
      <c r="Z3020"/>
      <c r="AA3020"/>
      <c r="AB3020"/>
    </row>
    <row r="3021" spans="26:28">
      <c r="Z3021"/>
      <c r="AA3021"/>
      <c r="AB3021"/>
    </row>
    <row r="3022" spans="26:28">
      <c r="Z3022"/>
      <c r="AA3022"/>
      <c r="AB3022"/>
    </row>
    <row r="3023" spans="26:28">
      <c r="Z3023"/>
      <c r="AA3023"/>
      <c r="AB3023"/>
    </row>
    <row r="3024" spans="26:28">
      <c r="Z3024"/>
      <c r="AA3024"/>
      <c r="AB3024"/>
    </row>
    <row r="3025" spans="26:28">
      <c r="Z3025"/>
      <c r="AA3025"/>
      <c r="AB3025"/>
    </row>
    <row r="3026" spans="26:28">
      <c r="Z3026"/>
      <c r="AA3026"/>
      <c r="AB3026"/>
    </row>
    <row r="3027" spans="26:28">
      <c r="Z3027"/>
      <c r="AA3027"/>
      <c r="AB3027"/>
    </row>
    <row r="3028" spans="26:28">
      <c r="Z3028"/>
      <c r="AA3028"/>
      <c r="AB3028"/>
    </row>
    <row r="3029" spans="26:28">
      <c r="Z3029"/>
      <c r="AA3029"/>
      <c r="AB3029"/>
    </row>
    <row r="3030" spans="26:28">
      <c r="Z3030"/>
      <c r="AA3030"/>
      <c r="AB3030"/>
    </row>
    <row r="3031" spans="26:28">
      <c r="Z3031"/>
      <c r="AA3031"/>
      <c r="AB3031"/>
    </row>
    <row r="3032" spans="26:28">
      <c r="Z3032"/>
      <c r="AA3032"/>
      <c r="AB3032"/>
    </row>
    <row r="3033" spans="26:28">
      <c r="Z3033"/>
      <c r="AA3033"/>
      <c r="AB3033"/>
    </row>
    <row r="3034" spans="26:28">
      <c r="Z3034"/>
      <c r="AA3034"/>
      <c r="AB3034"/>
    </row>
    <row r="3035" spans="26:28">
      <c r="Z3035"/>
      <c r="AA3035"/>
      <c r="AB3035"/>
    </row>
    <row r="3036" spans="26:28">
      <c r="Z3036"/>
      <c r="AA3036"/>
      <c r="AB3036"/>
    </row>
    <row r="3037" spans="26:28">
      <c r="Z3037"/>
      <c r="AA3037"/>
      <c r="AB3037"/>
    </row>
    <row r="3038" spans="26:28">
      <c r="Z3038"/>
      <c r="AA3038"/>
      <c r="AB3038"/>
    </row>
    <row r="3039" spans="26:28">
      <c r="Z3039"/>
      <c r="AA3039"/>
      <c r="AB3039"/>
    </row>
    <row r="3040" spans="26:28">
      <c r="Z3040"/>
      <c r="AA3040"/>
      <c r="AB3040"/>
    </row>
    <row r="3041" spans="26:28">
      <c r="Z3041"/>
      <c r="AA3041"/>
      <c r="AB3041"/>
    </row>
    <row r="3042" spans="26:28">
      <c r="Z3042"/>
      <c r="AA3042"/>
      <c r="AB3042"/>
    </row>
    <row r="3043" spans="26:28">
      <c r="Z3043"/>
      <c r="AA3043"/>
      <c r="AB3043"/>
    </row>
    <row r="3044" spans="26:28">
      <c r="Z3044"/>
      <c r="AA3044"/>
      <c r="AB3044"/>
    </row>
    <row r="3045" spans="26:28">
      <c r="Z3045"/>
      <c r="AA3045"/>
      <c r="AB3045"/>
    </row>
    <row r="3046" spans="26:28">
      <c r="Z3046"/>
      <c r="AA3046"/>
      <c r="AB3046"/>
    </row>
    <row r="3047" spans="26:28">
      <c r="Z3047"/>
      <c r="AA3047"/>
      <c r="AB3047"/>
    </row>
    <row r="3048" spans="26:28">
      <c r="Z3048"/>
      <c r="AA3048"/>
      <c r="AB3048"/>
    </row>
    <row r="3049" spans="26:28">
      <c r="Z3049"/>
      <c r="AA3049"/>
      <c r="AB3049"/>
    </row>
    <row r="3050" spans="26:28">
      <c r="Z3050"/>
      <c r="AA3050"/>
      <c r="AB3050"/>
    </row>
    <row r="3051" spans="26:28">
      <c r="Z3051"/>
      <c r="AA3051"/>
      <c r="AB3051"/>
    </row>
    <row r="3052" spans="26:28">
      <c r="Z3052"/>
      <c r="AA3052"/>
      <c r="AB3052"/>
    </row>
    <row r="3053" spans="26:28">
      <c r="Z3053"/>
      <c r="AA3053"/>
      <c r="AB3053"/>
    </row>
    <row r="3054" spans="26:28">
      <c r="Z3054"/>
      <c r="AA3054"/>
      <c r="AB3054"/>
    </row>
    <row r="3055" spans="26:28">
      <c r="Z3055"/>
      <c r="AA3055"/>
      <c r="AB3055"/>
    </row>
    <row r="3056" spans="26:28">
      <c r="Z3056"/>
      <c r="AA3056"/>
      <c r="AB3056"/>
    </row>
    <row r="3057" spans="26:28">
      <c r="Z3057"/>
      <c r="AA3057"/>
      <c r="AB3057"/>
    </row>
    <row r="3058" spans="26:28">
      <c r="Z3058"/>
      <c r="AA3058"/>
      <c r="AB3058"/>
    </row>
    <row r="3059" spans="26:28">
      <c r="Z3059"/>
      <c r="AA3059"/>
      <c r="AB3059"/>
    </row>
    <row r="3060" spans="26:28">
      <c r="Z3060"/>
      <c r="AA3060"/>
      <c r="AB3060"/>
    </row>
    <row r="3061" spans="26:28">
      <c r="Z3061"/>
      <c r="AA3061"/>
      <c r="AB3061"/>
    </row>
    <row r="3062" spans="26:28">
      <c r="Z3062"/>
      <c r="AA3062"/>
      <c r="AB3062"/>
    </row>
    <row r="3063" spans="26:28">
      <c r="Z3063"/>
      <c r="AA3063"/>
      <c r="AB3063"/>
    </row>
    <row r="3064" spans="26:28">
      <c r="Z3064"/>
      <c r="AA3064"/>
      <c r="AB3064"/>
    </row>
    <row r="3065" spans="26:28">
      <c r="Z3065"/>
      <c r="AA3065"/>
      <c r="AB3065"/>
    </row>
    <row r="3066" spans="26:28">
      <c r="Z3066"/>
      <c r="AA3066"/>
      <c r="AB3066"/>
    </row>
    <row r="3067" spans="26:28">
      <c r="Z3067"/>
      <c r="AA3067"/>
      <c r="AB3067"/>
    </row>
    <row r="3068" spans="26:28">
      <c r="Z3068"/>
      <c r="AA3068"/>
      <c r="AB3068"/>
    </row>
    <row r="3069" spans="26:28">
      <c r="Z3069"/>
      <c r="AA3069"/>
      <c r="AB3069"/>
    </row>
    <row r="3070" spans="26:28">
      <c r="Z3070"/>
      <c r="AA3070"/>
      <c r="AB3070"/>
    </row>
    <row r="3071" spans="26:28">
      <c r="Z3071"/>
      <c r="AA3071"/>
      <c r="AB3071"/>
    </row>
    <row r="3072" spans="26:28">
      <c r="Z3072"/>
      <c r="AA3072"/>
      <c r="AB3072"/>
    </row>
    <row r="3073" spans="26:28">
      <c r="Z3073"/>
      <c r="AA3073"/>
      <c r="AB3073"/>
    </row>
    <row r="3074" spans="26:28">
      <c r="Z3074"/>
      <c r="AA3074"/>
      <c r="AB3074"/>
    </row>
    <row r="3075" spans="26:28">
      <c r="Z3075"/>
      <c r="AA3075"/>
      <c r="AB3075"/>
    </row>
    <row r="3076" spans="26:28">
      <c r="Z3076"/>
      <c r="AA3076"/>
      <c r="AB3076"/>
    </row>
    <row r="3077" spans="26:28">
      <c r="Z3077"/>
      <c r="AA3077"/>
      <c r="AB3077"/>
    </row>
    <row r="3078" spans="26:28">
      <c r="Z3078"/>
      <c r="AA3078"/>
      <c r="AB3078"/>
    </row>
    <row r="3079" spans="26:28">
      <c r="Z3079"/>
      <c r="AA3079"/>
      <c r="AB3079"/>
    </row>
    <row r="3080" spans="26:28">
      <c r="Z3080"/>
      <c r="AA3080"/>
      <c r="AB3080"/>
    </row>
    <row r="3081" spans="26:28">
      <c r="Z3081"/>
      <c r="AA3081"/>
      <c r="AB3081"/>
    </row>
    <row r="3082" spans="26:28">
      <c r="Z3082"/>
      <c r="AA3082"/>
      <c r="AB3082"/>
    </row>
    <row r="3083" spans="26:28">
      <c r="Z3083"/>
      <c r="AA3083"/>
      <c r="AB3083"/>
    </row>
    <row r="3084" spans="26:28">
      <c r="Z3084"/>
      <c r="AA3084"/>
      <c r="AB3084"/>
    </row>
    <row r="3085" spans="26:28">
      <c r="Z3085"/>
      <c r="AA3085"/>
      <c r="AB3085"/>
    </row>
    <row r="3086" spans="26:28">
      <c r="Z3086"/>
      <c r="AA3086"/>
      <c r="AB3086"/>
    </row>
    <row r="3087" spans="26:28">
      <c r="Z3087"/>
      <c r="AA3087"/>
      <c r="AB3087"/>
    </row>
    <row r="3088" spans="26:28">
      <c r="Z3088"/>
      <c r="AA3088"/>
      <c r="AB3088"/>
    </row>
    <row r="3089" spans="26:28">
      <c r="Z3089"/>
      <c r="AA3089"/>
      <c r="AB3089"/>
    </row>
    <row r="3090" spans="26:28">
      <c r="Z3090"/>
      <c r="AA3090"/>
      <c r="AB3090"/>
    </row>
    <row r="3091" spans="26:28">
      <c r="Z3091"/>
      <c r="AA3091"/>
      <c r="AB3091"/>
    </row>
    <row r="3092" spans="26:28">
      <c r="Z3092"/>
      <c r="AA3092"/>
      <c r="AB3092"/>
    </row>
    <row r="3093" spans="26:28">
      <c r="Z3093"/>
      <c r="AA3093"/>
      <c r="AB3093"/>
    </row>
    <row r="3094" spans="26:28">
      <c r="Z3094"/>
      <c r="AA3094"/>
      <c r="AB3094"/>
    </row>
    <row r="3095" spans="26:28">
      <c r="Z3095"/>
      <c r="AA3095"/>
      <c r="AB3095"/>
    </row>
    <row r="3096" spans="26:28">
      <c r="Z3096"/>
      <c r="AA3096"/>
      <c r="AB3096"/>
    </row>
    <row r="3097" spans="26:28">
      <c r="Z3097"/>
      <c r="AA3097"/>
      <c r="AB3097"/>
    </row>
    <row r="3098" spans="26:28">
      <c r="Z3098"/>
      <c r="AA3098"/>
      <c r="AB3098"/>
    </row>
    <row r="3099" spans="26:28">
      <c r="Z3099"/>
      <c r="AA3099"/>
      <c r="AB3099"/>
    </row>
    <row r="3100" spans="26:28">
      <c r="Z3100"/>
      <c r="AA3100"/>
      <c r="AB3100"/>
    </row>
    <row r="3101" spans="26:28">
      <c r="Z3101"/>
      <c r="AA3101"/>
      <c r="AB3101"/>
    </row>
    <row r="3102" spans="26:28">
      <c r="Z3102"/>
      <c r="AA3102"/>
      <c r="AB3102"/>
    </row>
    <row r="3103" spans="26:28">
      <c r="Z3103"/>
      <c r="AA3103"/>
      <c r="AB3103"/>
    </row>
    <row r="3104" spans="26:28">
      <c r="Z3104"/>
      <c r="AA3104"/>
      <c r="AB3104"/>
    </row>
    <row r="3105" spans="26:28">
      <c r="Z3105"/>
      <c r="AA3105"/>
      <c r="AB3105"/>
    </row>
    <row r="3106" spans="26:28">
      <c r="Z3106"/>
      <c r="AA3106"/>
      <c r="AB3106"/>
    </row>
    <row r="3107" spans="26:28">
      <c r="Z3107"/>
      <c r="AA3107"/>
      <c r="AB3107"/>
    </row>
    <row r="3108" spans="26:28">
      <c r="Z3108"/>
      <c r="AA3108"/>
      <c r="AB3108"/>
    </row>
    <row r="3109" spans="26:28">
      <c r="Z3109"/>
      <c r="AA3109"/>
      <c r="AB3109"/>
    </row>
    <row r="3110" spans="26:28">
      <c r="Z3110"/>
      <c r="AA3110"/>
      <c r="AB3110"/>
    </row>
    <row r="3111" spans="26:28">
      <c r="Z3111"/>
      <c r="AA3111"/>
      <c r="AB3111"/>
    </row>
    <row r="3112" spans="26:28">
      <c r="Z3112"/>
      <c r="AA3112"/>
      <c r="AB3112"/>
    </row>
    <row r="3113" spans="26:28">
      <c r="Z3113"/>
      <c r="AA3113"/>
      <c r="AB3113"/>
    </row>
    <row r="3114" spans="26:28">
      <c r="Z3114"/>
      <c r="AA3114"/>
      <c r="AB3114"/>
    </row>
    <row r="3115" spans="26:28">
      <c r="Z3115"/>
      <c r="AA3115"/>
      <c r="AB3115"/>
    </row>
    <row r="3116" spans="26:28">
      <c r="Z3116"/>
      <c r="AA3116"/>
      <c r="AB3116"/>
    </row>
    <row r="3117" spans="26:28">
      <c r="Z3117"/>
      <c r="AA3117"/>
      <c r="AB3117"/>
    </row>
    <row r="3118" spans="26:28">
      <c r="Z3118"/>
      <c r="AA3118"/>
      <c r="AB3118"/>
    </row>
    <row r="3119" spans="26:28">
      <c r="Z3119"/>
      <c r="AA3119"/>
      <c r="AB3119"/>
    </row>
    <row r="3120" spans="26:28">
      <c r="Z3120"/>
      <c r="AA3120"/>
      <c r="AB3120"/>
    </row>
    <row r="3121" spans="26:28">
      <c r="Z3121"/>
      <c r="AA3121"/>
      <c r="AB3121"/>
    </row>
    <row r="3122" spans="26:28">
      <c r="Z3122"/>
      <c r="AA3122"/>
      <c r="AB3122"/>
    </row>
    <row r="3123" spans="26:28">
      <c r="Z3123"/>
      <c r="AA3123"/>
      <c r="AB3123"/>
    </row>
    <row r="3124" spans="26:28">
      <c r="Z3124"/>
      <c r="AA3124"/>
      <c r="AB3124"/>
    </row>
    <row r="3125" spans="26:28">
      <c r="Z3125"/>
      <c r="AA3125"/>
      <c r="AB3125"/>
    </row>
    <row r="3126" spans="26:28">
      <c r="Z3126"/>
      <c r="AA3126"/>
      <c r="AB3126"/>
    </row>
    <row r="3127" spans="26:28">
      <c r="Z3127"/>
      <c r="AA3127"/>
      <c r="AB3127"/>
    </row>
    <row r="3128" spans="26:28">
      <c r="Z3128"/>
      <c r="AA3128"/>
      <c r="AB3128"/>
    </row>
    <row r="3129" spans="26:28">
      <c r="Z3129"/>
      <c r="AA3129"/>
      <c r="AB3129"/>
    </row>
    <row r="3130" spans="26:28">
      <c r="Z3130"/>
      <c r="AA3130"/>
      <c r="AB3130"/>
    </row>
    <row r="3131" spans="26:28">
      <c r="Z3131"/>
      <c r="AA3131"/>
      <c r="AB3131"/>
    </row>
    <row r="3132" spans="26:28">
      <c r="Z3132"/>
      <c r="AA3132"/>
      <c r="AB3132"/>
    </row>
    <row r="3133" spans="26:28">
      <c r="Z3133"/>
      <c r="AA3133"/>
      <c r="AB3133"/>
    </row>
    <row r="3134" spans="26:28">
      <c r="Z3134"/>
      <c r="AA3134"/>
      <c r="AB3134"/>
    </row>
    <row r="3135" spans="26:28">
      <c r="Z3135"/>
      <c r="AA3135"/>
      <c r="AB3135"/>
    </row>
    <row r="3136" spans="26:28">
      <c r="Z3136"/>
      <c r="AA3136"/>
      <c r="AB3136"/>
    </row>
    <row r="3137" spans="26:28">
      <c r="Z3137"/>
      <c r="AA3137"/>
      <c r="AB3137"/>
    </row>
    <row r="3138" spans="26:28">
      <c r="Z3138"/>
      <c r="AA3138"/>
      <c r="AB3138"/>
    </row>
    <row r="3139" spans="26:28">
      <c r="Z3139"/>
      <c r="AA3139"/>
      <c r="AB3139"/>
    </row>
    <row r="3140" spans="26:28">
      <c r="Z3140"/>
      <c r="AA3140"/>
      <c r="AB3140"/>
    </row>
    <row r="3141" spans="26:28">
      <c r="Z3141"/>
      <c r="AA3141"/>
      <c r="AB3141"/>
    </row>
    <row r="3142" spans="26:28">
      <c r="Z3142"/>
      <c r="AA3142"/>
      <c r="AB3142"/>
    </row>
    <row r="3143" spans="26:28">
      <c r="Z3143"/>
      <c r="AA3143"/>
      <c r="AB3143"/>
    </row>
    <row r="3144" spans="26:28">
      <c r="Z3144"/>
      <c r="AA3144"/>
      <c r="AB3144"/>
    </row>
    <row r="3145" spans="26:28">
      <c r="Z3145"/>
      <c r="AA3145"/>
      <c r="AB3145"/>
    </row>
    <row r="3146" spans="26:28">
      <c r="Z3146"/>
      <c r="AA3146"/>
      <c r="AB3146"/>
    </row>
    <row r="3147" spans="26:28">
      <c r="Z3147"/>
      <c r="AA3147"/>
      <c r="AB3147"/>
    </row>
    <row r="3148" spans="26:28">
      <c r="Z3148"/>
      <c r="AA3148"/>
      <c r="AB3148"/>
    </row>
    <row r="3149" spans="26:28">
      <c r="Z3149"/>
      <c r="AA3149"/>
      <c r="AB3149"/>
    </row>
    <row r="3150" spans="26:28">
      <c r="Z3150"/>
      <c r="AA3150"/>
      <c r="AB3150"/>
    </row>
    <row r="3151" spans="26:28">
      <c r="Z3151"/>
      <c r="AA3151"/>
      <c r="AB3151"/>
    </row>
    <row r="3152" spans="26:28">
      <c r="Z3152"/>
      <c r="AA3152"/>
      <c r="AB3152"/>
    </row>
    <row r="3153" spans="26:28">
      <c r="Z3153"/>
      <c r="AA3153"/>
      <c r="AB3153"/>
    </row>
    <row r="3154" spans="26:28">
      <c r="Z3154"/>
      <c r="AA3154"/>
      <c r="AB3154"/>
    </row>
    <row r="3155" spans="26:28">
      <c r="Z3155"/>
      <c r="AA3155"/>
      <c r="AB3155"/>
    </row>
    <row r="3156" spans="26:28">
      <c r="Z3156"/>
      <c r="AA3156"/>
      <c r="AB3156"/>
    </row>
    <row r="3157" spans="26:28">
      <c r="Z3157"/>
      <c r="AA3157"/>
      <c r="AB3157"/>
    </row>
    <row r="3158" spans="26:28">
      <c r="Z3158"/>
      <c r="AA3158"/>
      <c r="AB3158"/>
    </row>
    <row r="3159" spans="26:28">
      <c r="Z3159"/>
      <c r="AA3159"/>
      <c r="AB3159"/>
    </row>
    <row r="3160" spans="26:28">
      <c r="Z3160"/>
      <c r="AA3160"/>
      <c r="AB3160"/>
    </row>
    <row r="3161" spans="26:28">
      <c r="Z3161"/>
      <c r="AA3161"/>
      <c r="AB3161"/>
    </row>
    <row r="3162" spans="26:28">
      <c r="Z3162"/>
      <c r="AA3162"/>
      <c r="AB3162"/>
    </row>
    <row r="3163" spans="26:28">
      <c r="Z3163"/>
      <c r="AA3163"/>
      <c r="AB3163"/>
    </row>
    <row r="3164" spans="26:28">
      <c r="Z3164"/>
      <c r="AA3164"/>
      <c r="AB3164"/>
    </row>
    <row r="3165" spans="26:28">
      <c r="Z3165"/>
      <c r="AA3165"/>
      <c r="AB3165"/>
    </row>
    <row r="3166" spans="26:28">
      <c r="Z3166"/>
      <c r="AA3166"/>
      <c r="AB3166"/>
    </row>
    <row r="3167" spans="26:28">
      <c r="Z3167"/>
      <c r="AA3167"/>
      <c r="AB3167"/>
    </row>
    <row r="3168" spans="26:28">
      <c r="Z3168"/>
      <c r="AA3168"/>
      <c r="AB3168"/>
    </row>
    <row r="3169" spans="26:28">
      <c r="Z3169"/>
      <c r="AA3169"/>
      <c r="AB3169"/>
    </row>
    <row r="3170" spans="26:28">
      <c r="Z3170"/>
      <c r="AA3170"/>
      <c r="AB3170"/>
    </row>
    <row r="3171" spans="26:28">
      <c r="Z3171"/>
      <c r="AA3171"/>
      <c r="AB3171"/>
    </row>
    <row r="3172" spans="26:28">
      <c r="Z3172"/>
      <c r="AA3172"/>
      <c r="AB3172"/>
    </row>
    <row r="3173" spans="26:28">
      <c r="Z3173"/>
      <c r="AA3173"/>
      <c r="AB3173"/>
    </row>
    <row r="3174" spans="26:28">
      <c r="Z3174"/>
      <c r="AA3174"/>
      <c r="AB3174"/>
    </row>
    <row r="3175" spans="26:28">
      <c r="Z3175"/>
      <c r="AA3175"/>
      <c r="AB3175"/>
    </row>
    <row r="3176" spans="26:28">
      <c r="Z3176"/>
      <c r="AA3176"/>
      <c r="AB3176"/>
    </row>
    <row r="3177" spans="26:28">
      <c r="Z3177"/>
      <c r="AA3177"/>
      <c r="AB3177"/>
    </row>
    <row r="3178" spans="26:28">
      <c r="Z3178"/>
      <c r="AA3178"/>
      <c r="AB3178"/>
    </row>
    <row r="3179" spans="26:28">
      <c r="Z3179"/>
      <c r="AA3179"/>
      <c r="AB3179"/>
    </row>
    <row r="3180" spans="26:28">
      <c r="Z3180"/>
      <c r="AA3180"/>
      <c r="AB3180"/>
    </row>
    <row r="3181" spans="26:28">
      <c r="Z3181"/>
      <c r="AA3181"/>
      <c r="AB3181"/>
    </row>
    <row r="3182" spans="26:28">
      <c r="Z3182"/>
      <c r="AA3182"/>
      <c r="AB3182"/>
    </row>
    <row r="3183" spans="26:28">
      <c r="Z3183"/>
      <c r="AA3183"/>
      <c r="AB3183"/>
    </row>
    <row r="3184" spans="26:28">
      <c r="Z3184"/>
      <c r="AA3184"/>
      <c r="AB3184"/>
    </row>
    <row r="3185" spans="26:28">
      <c r="Z3185"/>
      <c r="AA3185"/>
      <c r="AB3185"/>
    </row>
    <row r="3186" spans="26:28">
      <c r="Z3186"/>
      <c r="AA3186"/>
      <c r="AB3186"/>
    </row>
    <row r="3187" spans="26:28">
      <c r="Z3187"/>
      <c r="AA3187"/>
      <c r="AB3187"/>
    </row>
    <row r="3188" spans="26:28">
      <c r="Z3188"/>
      <c r="AA3188"/>
      <c r="AB3188"/>
    </row>
    <row r="3189" spans="26:28">
      <c r="Z3189"/>
      <c r="AA3189"/>
      <c r="AB3189"/>
    </row>
    <row r="3190" spans="26:28">
      <c r="Z3190"/>
      <c r="AA3190"/>
      <c r="AB3190"/>
    </row>
    <row r="3191" spans="26:28">
      <c r="Z3191"/>
      <c r="AA3191"/>
      <c r="AB3191"/>
    </row>
    <row r="3192" spans="26:28">
      <c r="Z3192"/>
      <c r="AA3192"/>
      <c r="AB3192"/>
    </row>
    <row r="3193" spans="26:28">
      <c r="Z3193"/>
      <c r="AA3193"/>
      <c r="AB3193"/>
    </row>
    <row r="3194" spans="26:28">
      <c r="Z3194"/>
      <c r="AA3194"/>
      <c r="AB3194"/>
    </row>
    <row r="3195" spans="26:28">
      <c r="Z3195"/>
      <c r="AA3195"/>
      <c r="AB3195"/>
    </row>
    <row r="3196" spans="26:28">
      <c r="Z3196"/>
      <c r="AA3196"/>
      <c r="AB3196"/>
    </row>
    <row r="3197" spans="26:28">
      <c r="Z3197"/>
      <c r="AA3197"/>
      <c r="AB3197"/>
    </row>
    <row r="3198" spans="26:28">
      <c r="Z3198"/>
      <c r="AA3198"/>
      <c r="AB3198"/>
    </row>
    <row r="3199" spans="26:28">
      <c r="Z3199"/>
      <c r="AA3199"/>
      <c r="AB3199"/>
    </row>
    <row r="3200" spans="26:28">
      <c r="Z3200"/>
      <c r="AA3200"/>
      <c r="AB3200"/>
    </row>
    <row r="3201" spans="26:28">
      <c r="Z3201"/>
      <c r="AA3201"/>
      <c r="AB3201"/>
    </row>
    <row r="3202" spans="26:28">
      <c r="Z3202"/>
      <c r="AA3202"/>
      <c r="AB3202"/>
    </row>
    <row r="3203" spans="26:28">
      <c r="Z3203"/>
      <c r="AA3203"/>
      <c r="AB3203"/>
    </row>
    <row r="3204" spans="26:28">
      <c r="Z3204"/>
      <c r="AA3204"/>
      <c r="AB3204"/>
    </row>
    <row r="3205" spans="26:28">
      <c r="Z3205"/>
      <c r="AA3205"/>
      <c r="AB3205"/>
    </row>
    <row r="3206" spans="26:28">
      <c r="Z3206"/>
      <c r="AA3206"/>
      <c r="AB3206"/>
    </row>
    <row r="3207" spans="26:28">
      <c r="Z3207"/>
      <c r="AA3207"/>
      <c r="AB3207"/>
    </row>
    <row r="3208" spans="26:28">
      <c r="Z3208"/>
      <c r="AA3208"/>
      <c r="AB3208"/>
    </row>
    <row r="3209" spans="26:28">
      <c r="Z3209"/>
      <c r="AA3209"/>
      <c r="AB3209"/>
    </row>
    <row r="3210" spans="26:28">
      <c r="Z3210"/>
      <c r="AA3210"/>
      <c r="AB3210"/>
    </row>
    <row r="3211" spans="26:28">
      <c r="Z3211"/>
      <c r="AA3211"/>
      <c r="AB3211"/>
    </row>
    <row r="3212" spans="26:28">
      <c r="Z3212"/>
      <c r="AA3212"/>
      <c r="AB3212"/>
    </row>
    <row r="3213" spans="26:28">
      <c r="Z3213"/>
      <c r="AA3213"/>
      <c r="AB3213"/>
    </row>
    <row r="3214" spans="26:28">
      <c r="Z3214"/>
      <c r="AA3214"/>
      <c r="AB3214"/>
    </row>
    <row r="3215" spans="26:28">
      <c r="Z3215"/>
      <c r="AA3215"/>
      <c r="AB3215"/>
    </row>
    <row r="3216" spans="26:28">
      <c r="Z3216"/>
      <c r="AA3216"/>
      <c r="AB3216"/>
    </row>
    <row r="3217" spans="26:28">
      <c r="Z3217"/>
      <c r="AA3217"/>
      <c r="AB3217"/>
    </row>
    <row r="3218" spans="26:28">
      <c r="Z3218"/>
      <c r="AA3218"/>
      <c r="AB3218"/>
    </row>
    <row r="3219" spans="26:28">
      <c r="Z3219"/>
      <c r="AA3219"/>
      <c r="AB3219"/>
    </row>
    <row r="3220" spans="26:28">
      <c r="Z3220"/>
      <c r="AA3220"/>
      <c r="AB3220"/>
    </row>
    <row r="3221" spans="26:28">
      <c r="Z3221"/>
      <c r="AA3221"/>
      <c r="AB3221"/>
    </row>
    <row r="3222" spans="26:28">
      <c r="Z3222"/>
      <c r="AA3222"/>
      <c r="AB3222"/>
    </row>
    <row r="3223" spans="26:28">
      <c r="Z3223"/>
      <c r="AA3223"/>
      <c r="AB3223"/>
    </row>
    <row r="3224" spans="26:28">
      <c r="Z3224"/>
      <c r="AA3224"/>
      <c r="AB3224"/>
    </row>
    <row r="3225" spans="26:28">
      <c r="Z3225"/>
      <c r="AA3225"/>
      <c r="AB3225"/>
    </row>
    <row r="3226" spans="26:28">
      <c r="Z3226"/>
      <c r="AA3226"/>
      <c r="AB3226"/>
    </row>
    <row r="3227" spans="26:28">
      <c r="Z3227"/>
      <c r="AA3227"/>
      <c r="AB3227"/>
    </row>
    <row r="3228" spans="26:28">
      <c r="Z3228"/>
      <c r="AA3228"/>
      <c r="AB3228"/>
    </row>
    <row r="3229" spans="26:28">
      <c r="Z3229"/>
      <c r="AA3229"/>
      <c r="AB3229"/>
    </row>
    <row r="3230" spans="26:28">
      <c r="Z3230"/>
      <c r="AA3230"/>
      <c r="AB3230"/>
    </row>
    <row r="3231" spans="26:28">
      <c r="Z3231"/>
      <c r="AA3231"/>
      <c r="AB3231"/>
    </row>
    <row r="3232" spans="26:28">
      <c r="Z3232"/>
      <c r="AA3232"/>
      <c r="AB3232"/>
    </row>
    <row r="3233" spans="26:28">
      <c r="Z3233"/>
      <c r="AA3233"/>
      <c r="AB3233"/>
    </row>
    <row r="3234" spans="26:28">
      <c r="Z3234"/>
      <c r="AA3234"/>
      <c r="AB3234"/>
    </row>
    <row r="3235" spans="26:28">
      <c r="Z3235"/>
      <c r="AA3235"/>
      <c r="AB3235"/>
    </row>
    <row r="3236" spans="26:28">
      <c r="Z3236"/>
      <c r="AA3236"/>
      <c r="AB3236"/>
    </row>
    <row r="3237" spans="26:28">
      <c r="Z3237"/>
      <c r="AA3237"/>
      <c r="AB3237"/>
    </row>
    <row r="3238" spans="26:28">
      <c r="Z3238"/>
      <c r="AA3238"/>
      <c r="AB3238"/>
    </row>
    <row r="3239" spans="26:28">
      <c r="Z3239"/>
      <c r="AA3239"/>
      <c r="AB3239"/>
    </row>
    <row r="3240" spans="26:28">
      <c r="Z3240"/>
      <c r="AA3240"/>
      <c r="AB3240"/>
    </row>
    <row r="3241" spans="26:28">
      <c r="Z3241"/>
      <c r="AA3241"/>
      <c r="AB3241"/>
    </row>
    <row r="3242" spans="26:28">
      <c r="Z3242"/>
      <c r="AA3242"/>
      <c r="AB3242"/>
    </row>
    <row r="3243" spans="26:28">
      <c r="Z3243"/>
      <c r="AA3243"/>
      <c r="AB3243"/>
    </row>
    <row r="3244" spans="26:28">
      <c r="Z3244"/>
      <c r="AA3244"/>
      <c r="AB3244"/>
    </row>
    <row r="3245" spans="26:28">
      <c r="Z3245"/>
      <c r="AA3245"/>
      <c r="AB3245"/>
    </row>
    <row r="3246" spans="26:28">
      <c r="Z3246"/>
      <c r="AA3246"/>
      <c r="AB3246"/>
    </row>
    <row r="3247" spans="26:28">
      <c r="Z3247"/>
      <c r="AA3247"/>
      <c r="AB3247"/>
    </row>
    <row r="3248" spans="26:28">
      <c r="Z3248"/>
      <c r="AA3248"/>
      <c r="AB3248"/>
    </row>
    <row r="3249" spans="26:28">
      <c r="Z3249"/>
      <c r="AA3249"/>
      <c r="AB3249"/>
    </row>
    <row r="3250" spans="26:28">
      <c r="Z3250"/>
      <c r="AA3250"/>
      <c r="AB3250"/>
    </row>
    <row r="3251" spans="26:28">
      <c r="Z3251"/>
      <c r="AA3251"/>
      <c r="AB3251"/>
    </row>
    <row r="3252" spans="26:28">
      <c r="Z3252"/>
      <c r="AA3252"/>
      <c r="AB3252"/>
    </row>
    <row r="3253" spans="26:28">
      <c r="Z3253"/>
      <c r="AA3253"/>
      <c r="AB3253"/>
    </row>
    <row r="3254" spans="26:28">
      <c r="Z3254"/>
      <c r="AA3254"/>
      <c r="AB3254"/>
    </row>
    <row r="3255" spans="26:28">
      <c r="Z3255"/>
      <c r="AA3255"/>
      <c r="AB3255"/>
    </row>
    <row r="3256" spans="26:28">
      <c r="Z3256"/>
      <c r="AA3256"/>
      <c r="AB3256"/>
    </row>
    <row r="3257" spans="26:28">
      <c r="Z3257"/>
      <c r="AA3257"/>
      <c r="AB3257"/>
    </row>
    <row r="3258" spans="26:28">
      <c r="Z3258"/>
      <c r="AA3258"/>
      <c r="AB3258"/>
    </row>
    <row r="3259" spans="26:28">
      <c r="Z3259"/>
      <c r="AA3259"/>
      <c r="AB3259"/>
    </row>
    <row r="3260" spans="26:28">
      <c r="Z3260"/>
      <c r="AA3260"/>
      <c r="AB3260"/>
    </row>
    <row r="3261" spans="26:28">
      <c r="Z3261"/>
      <c r="AA3261"/>
      <c r="AB3261"/>
    </row>
    <row r="3262" spans="26:28">
      <c r="Z3262"/>
      <c r="AA3262"/>
      <c r="AB3262"/>
    </row>
    <row r="3263" spans="26:28">
      <c r="Z3263"/>
      <c r="AA3263"/>
      <c r="AB3263"/>
    </row>
    <row r="3264" spans="26:28">
      <c r="Z3264"/>
      <c r="AA3264"/>
      <c r="AB3264"/>
    </row>
    <row r="3265" spans="26:28">
      <c r="Z3265"/>
      <c r="AA3265"/>
      <c r="AB3265"/>
    </row>
    <row r="3266" spans="26:28">
      <c r="Z3266"/>
      <c r="AA3266"/>
      <c r="AB3266"/>
    </row>
    <row r="3267" spans="26:28">
      <c r="Z3267"/>
      <c r="AA3267"/>
      <c r="AB3267"/>
    </row>
    <row r="3268" spans="26:28">
      <c r="Z3268"/>
      <c r="AA3268"/>
      <c r="AB3268"/>
    </row>
    <row r="3269" spans="26:28">
      <c r="Z3269"/>
      <c r="AA3269"/>
      <c r="AB3269"/>
    </row>
    <row r="3270" spans="26:28">
      <c r="Z3270"/>
      <c r="AA3270"/>
      <c r="AB3270"/>
    </row>
    <row r="3271" spans="26:28">
      <c r="Z3271"/>
      <c r="AA3271"/>
      <c r="AB3271"/>
    </row>
    <row r="3272" spans="26:28">
      <c r="Z3272"/>
      <c r="AA3272"/>
      <c r="AB3272"/>
    </row>
    <row r="3273" spans="26:28">
      <c r="Z3273"/>
      <c r="AA3273"/>
      <c r="AB3273"/>
    </row>
    <row r="3274" spans="26:28">
      <c r="Z3274"/>
      <c r="AA3274"/>
      <c r="AB3274"/>
    </row>
    <row r="3275" spans="26:28">
      <c r="Z3275"/>
      <c r="AA3275"/>
      <c r="AB3275"/>
    </row>
    <row r="3276" spans="26:28">
      <c r="Z3276"/>
      <c r="AA3276"/>
      <c r="AB3276"/>
    </row>
    <row r="3277" spans="26:28">
      <c r="Z3277"/>
      <c r="AA3277"/>
      <c r="AB3277"/>
    </row>
    <row r="3278" spans="26:28">
      <c r="Z3278"/>
      <c r="AA3278"/>
      <c r="AB3278"/>
    </row>
    <row r="3279" spans="26:28">
      <c r="Z3279"/>
      <c r="AA3279"/>
      <c r="AB3279"/>
    </row>
    <row r="3280" spans="26:28">
      <c r="Z3280"/>
      <c r="AA3280"/>
      <c r="AB3280"/>
    </row>
    <row r="3281" spans="26:28">
      <c r="Z3281"/>
      <c r="AA3281"/>
      <c r="AB3281"/>
    </row>
    <row r="3282" spans="26:28">
      <c r="Z3282"/>
      <c r="AA3282"/>
      <c r="AB3282"/>
    </row>
    <row r="3283" spans="26:28">
      <c r="Z3283"/>
      <c r="AA3283"/>
      <c r="AB3283"/>
    </row>
    <row r="3284" spans="26:28">
      <c r="Z3284"/>
      <c r="AA3284"/>
      <c r="AB3284"/>
    </row>
    <row r="3285" spans="26:28">
      <c r="Z3285"/>
      <c r="AA3285"/>
      <c r="AB3285"/>
    </row>
    <row r="3286" spans="26:28">
      <c r="Z3286"/>
      <c r="AA3286"/>
      <c r="AB3286"/>
    </row>
    <row r="3287" spans="26:28">
      <c r="Z3287"/>
      <c r="AA3287"/>
      <c r="AB3287"/>
    </row>
    <row r="3288" spans="26:28">
      <c r="Z3288"/>
      <c r="AA3288"/>
      <c r="AB3288"/>
    </row>
    <row r="3289" spans="26:28">
      <c r="Z3289"/>
      <c r="AA3289"/>
      <c r="AB3289"/>
    </row>
    <row r="3290" spans="26:28">
      <c r="Z3290"/>
      <c r="AA3290"/>
      <c r="AB3290"/>
    </row>
    <row r="3291" spans="26:28">
      <c r="Z3291"/>
      <c r="AA3291"/>
      <c r="AB3291"/>
    </row>
    <row r="3292" spans="26:28">
      <c r="Z3292"/>
      <c r="AA3292"/>
      <c r="AB3292"/>
    </row>
    <row r="3293" spans="26:28">
      <c r="Z3293"/>
      <c r="AA3293"/>
      <c r="AB3293"/>
    </row>
    <row r="3294" spans="26:28">
      <c r="Z3294"/>
      <c r="AA3294"/>
      <c r="AB3294"/>
    </row>
    <row r="3295" spans="26:28">
      <c r="Z3295"/>
      <c r="AA3295"/>
      <c r="AB3295"/>
    </row>
    <row r="3296" spans="26:28">
      <c r="Z3296"/>
      <c r="AA3296"/>
      <c r="AB3296"/>
    </row>
    <row r="3297" spans="26:28">
      <c r="Z3297"/>
      <c r="AA3297"/>
      <c r="AB3297"/>
    </row>
    <row r="3298" spans="26:28">
      <c r="Z3298"/>
      <c r="AA3298"/>
      <c r="AB3298"/>
    </row>
    <row r="3299" spans="26:28">
      <c r="Z3299"/>
      <c r="AA3299"/>
      <c r="AB3299"/>
    </row>
    <row r="3300" spans="26:28">
      <c r="Z3300"/>
      <c r="AA3300"/>
      <c r="AB3300"/>
    </row>
    <row r="3301" spans="26:28">
      <c r="Z3301"/>
      <c r="AA3301"/>
      <c r="AB3301"/>
    </row>
    <row r="3302" spans="26:28">
      <c r="Z3302"/>
      <c r="AA3302"/>
      <c r="AB3302"/>
    </row>
    <row r="3303" spans="26:28">
      <c r="Z3303"/>
      <c r="AA3303"/>
      <c r="AB3303"/>
    </row>
    <row r="3304" spans="26:28">
      <c r="Z3304"/>
      <c r="AA3304"/>
      <c r="AB3304"/>
    </row>
    <row r="3305" spans="26:28">
      <c r="Z3305"/>
      <c r="AA3305"/>
      <c r="AB3305"/>
    </row>
    <row r="3306" spans="26:28">
      <c r="Z3306"/>
      <c r="AA3306"/>
      <c r="AB3306"/>
    </row>
    <row r="3307" spans="26:28">
      <c r="Z3307"/>
      <c r="AA3307"/>
      <c r="AB3307"/>
    </row>
    <row r="3308" spans="26:28">
      <c r="Z3308"/>
      <c r="AA3308"/>
      <c r="AB3308"/>
    </row>
    <row r="3309" spans="26:28">
      <c r="Z3309"/>
      <c r="AA3309"/>
      <c r="AB3309"/>
    </row>
    <row r="3310" spans="26:28">
      <c r="Z3310"/>
      <c r="AA3310"/>
      <c r="AB3310"/>
    </row>
    <row r="3311" spans="26:28">
      <c r="Z3311"/>
      <c r="AA3311"/>
      <c r="AB3311"/>
    </row>
    <row r="3312" spans="26:28">
      <c r="Z3312"/>
      <c r="AA3312"/>
      <c r="AB3312"/>
    </row>
    <row r="3313" spans="26:28">
      <c r="Z3313"/>
      <c r="AA3313"/>
      <c r="AB3313"/>
    </row>
    <row r="3314" spans="26:28">
      <c r="Z3314"/>
      <c r="AA3314"/>
      <c r="AB3314"/>
    </row>
    <row r="3315" spans="26:28">
      <c r="Z3315"/>
      <c r="AA3315"/>
      <c r="AB3315"/>
    </row>
    <row r="3316" spans="26:28">
      <c r="Z3316"/>
      <c r="AA3316"/>
      <c r="AB3316"/>
    </row>
    <row r="3317" spans="26:28">
      <c r="Z3317"/>
      <c r="AA3317"/>
      <c r="AB3317"/>
    </row>
    <row r="3318" spans="26:28">
      <c r="Z3318"/>
      <c r="AA3318"/>
      <c r="AB3318"/>
    </row>
    <row r="3319" spans="26:28">
      <c r="Z3319"/>
      <c r="AA3319"/>
      <c r="AB3319"/>
    </row>
    <row r="3320" spans="26:28">
      <c r="Z3320"/>
      <c r="AA3320"/>
      <c r="AB3320"/>
    </row>
    <row r="3321" spans="26:28">
      <c r="Z3321"/>
      <c r="AA3321"/>
      <c r="AB3321"/>
    </row>
    <row r="3322" spans="26:28">
      <c r="Z3322"/>
      <c r="AA3322"/>
      <c r="AB3322"/>
    </row>
    <row r="3323" spans="26:28">
      <c r="Z3323"/>
      <c r="AA3323"/>
      <c r="AB3323"/>
    </row>
    <row r="3324" spans="26:28">
      <c r="Z3324"/>
      <c r="AA3324"/>
      <c r="AB3324"/>
    </row>
    <row r="3325" spans="26:28">
      <c r="Z3325"/>
      <c r="AA3325"/>
      <c r="AB3325"/>
    </row>
    <row r="3326" spans="26:28">
      <c r="Z3326"/>
      <c r="AA3326"/>
      <c r="AB3326"/>
    </row>
    <row r="3327" spans="26:28">
      <c r="Z3327"/>
      <c r="AA3327"/>
      <c r="AB3327"/>
    </row>
    <row r="3328" spans="26:28">
      <c r="Z3328"/>
      <c r="AA3328"/>
      <c r="AB3328"/>
    </row>
    <row r="3329" spans="26:28">
      <c r="Z3329"/>
      <c r="AA3329"/>
      <c r="AB3329"/>
    </row>
    <row r="3330" spans="26:28">
      <c r="Z3330"/>
      <c r="AA3330"/>
      <c r="AB3330"/>
    </row>
    <row r="3331" spans="26:28">
      <c r="Z3331"/>
      <c r="AA3331"/>
      <c r="AB3331"/>
    </row>
    <row r="3332" spans="26:28">
      <c r="Z3332"/>
      <c r="AA3332"/>
      <c r="AB3332"/>
    </row>
    <row r="3333" spans="26:28">
      <c r="Z3333"/>
      <c r="AA3333"/>
      <c r="AB3333"/>
    </row>
    <row r="3334" spans="26:28">
      <c r="Z3334"/>
      <c r="AA3334"/>
      <c r="AB3334"/>
    </row>
    <row r="3335" spans="26:28">
      <c r="Z3335"/>
      <c r="AA3335"/>
      <c r="AB3335"/>
    </row>
    <row r="3336" spans="26:28">
      <c r="Z3336"/>
      <c r="AA3336"/>
      <c r="AB3336"/>
    </row>
    <row r="3337" spans="26:28">
      <c r="Z3337"/>
      <c r="AA3337"/>
      <c r="AB3337"/>
    </row>
    <row r="3338" spans="26:28">
      <c r="Z3338"/>
      <c r="AA3338"/>
      <c r="AB3338"/>
    </row>
    <row r="3339" spans="26:28">
      <c r="Z3339"/>
      <c r="AA3339"/>
      <c r="AB3339"/>
    </row>
    <row r="3340" spans="26:28">
      <c r="Z3340"/>
      <c r="AA3340"/>
      <c r="AB3340"/>
    </row>
    <row r="3341" spans="26:28">
      <c r="Z3341"/>
      <c r="AA3341"/>
      <c r="AB3341"/>
    </row>
    <row r="3342" spans="26:28">
      <c r="Z3342"/>
      <c r="AA3342"/>
      <c r="AB3342"/>
    </row>
    <row r="3343" spans="26:28">
      <c r="Z3343"/>
      <c r="AA3343"/>
      <c r="AB3343"/>
    </row>
    <row r="3344" spans="26:28">
      <c r="Z3344"/>
      <c r="AA3344"/>
      <c r="AB3344"/>
    </row>
    <row r="3345" spans="26:28">
      <c r="Z3345"/>
      <c r="AA3345"/>
      <c r="AB3345"/>
    </row>
    <row r="3346" spans="26:28">
      <c r="Z3346"/>
      <c r="AA3346"/>
      <c r="AB3346"/>
    </row>
    <row r="3347" spans="26:28">
      <c r="Z3347"/>
      <c r="AA3347"/>
      <c r="AB3347"/>
    </row>
    <row r="3348" spans="26:28">
      <c r="Z3348"/>
      <c r="AA3348"/>
      <c r="AB3348"/>
    </row>
    <row r="3349" spans="26:28">
      <c r="Z3349"/>
      <c r="AA3349"/>
      <c r="AB3349"/>
    </row>
    <row r="3350" spans="26:28">
      <c r="Z3350"/>
      <c r="AA3350"/>
      <c r="AB3350"/>
    </row>
    <row r="3351" spans="26:28">
      <c r="Z3351"/>
      <c r="AA3351"/>
      <c r="AB3351"/>
    </row>
    <row r="3352" spans="26:28">
      <c r="Z3352"/>
      <c r="AA3352"/>
      <c r="AB3352"/>
    </row>
    <row r="3353" spans="26:28">
      <c r="Z3353"/>
      <c r="AA3353"/>
      <c r="AB3353"/>
    </row>
    <row r="3354" spans="26:28">
      <c r="Z3354"/>
      <c r="AA3354"/>
      <c r="AB3354"/>
    </row>
    <row r="3355" spans="26:28">
      <c r="Z3355"/>
      <c r="AA3355"/>
      <c r="AB3355"/>
    </row>
    <row r="3356" spans="26:28">
      <c r="Z3356"/>
      <c r="AA3356"/>
      <c r="AB3356"/>
    </row>
    <row r="3357" spans="26:28">
      <c r="Z3357"/>
      <c r="AA3357"/>
      <c r="AB3357"/>
    </row>
    <row r="3358" spans="26:28">
      <c r="Z3358"/>
      <c r="AA3358"/>
      <c r="AB3358"/>
    </row>
    <row r="3359" spans="26:28">
      <c r="Z3359"/>
      <c r="AA3359"/>
      <c r="AB3359"/>
    </row>
    <row r="3360" spans="26:28">
      <c r="Z3360"/>
      <c r="AA3360"/>
      <c r="AB3360"/>
    </row>
    <row r="3361" spans="26:28">
      <c r="Z3361"/>
      <c r="AA3361"/>
      <c r="AB3361"/>
    </row>
    <row r="3362" spans="26:28">
      <c r="Z3362"/>
      <c r="AA3362"/>
      <c r="AB3362"/>
    </row>
    <row r="3363" spans="26:28">
      <c r="Z3363"/>
      <c r="AA3363"/>
      <c r="AB3363"/>
    </row>
    <row r="3364" spans="26:28">
      <c r="Z3364"/>
      <c r="AA3364"/>
      <c r="AB3364"/>
    </row>
    <row r="3365" spans="26:28">
      <c r="Z3365"/>
      <c r="AA3365"/>
      <c r="AB3365"/>
    </row>
    <row r="3366" spans="26:28">
      <c r="Z3366"/>
      <c r="AA3366"/>
      <c r="AB3366"/>
    </row>
    <row r="3367" spans="26:28">
      <c r="Z3367"/>
      <c r="AA3367"/>
      <c r="AB3367"/>
    </row>
    <row r="3368" spans="26:28">
      <c r="Z3368"/>
      <c r="AA3368"/>
      <c r="AB3368"/>
    </row>
    <row r="3369" spans="26:28">
      <c r="Z3369"/>
      <c r="AA3369"/>
      <c r="AB3369"/>
    </row>
    <row r="3370" spans="26:28">
      <c r="Z3370"/>
      <c r="AA3370"/>
      <c r="AB3370"/>
    </row>
    <row r="3371" spans="26:28">
      <c r="Z3371"/>
      <c r="AA3371"/>
      <c r="AB3371"/>
    </row>
    <row r="3372" spans="26:28">
      <c r="Z3372"/>
      <c r="AA3372"/>
      <c r="AB3372"/>
    </row>
    <row r="3373" spans="26:28">
      <c r="Z3373"/>
      <c r="AA3373"/>
      <c r="AB3373"/>
    </row>
    <row r="3374" spans="26:28">
      <c r="Z3374"/>
      <c r="AA3374"/>
      <c r="AB3374"/>
    </row>
    <row r="3375" spans="26:28">
      <c r="Z3375"/>
      <c r="AA3375"/>
      <c r="AB3375"/>
    </row>
    <row r="3376" spans="26:28">
      <c r="Z3376"/>
      <c r="AA3376"/>
      <c r="AB3376"/>
    </row>
    <row r="3377" spans="26:28">
      <c r="Z3377"/>
      <c r="AA3377"/>
      <c r="AB3377"/>
    </row>
    <row r="3378" spans="26:28">
      <c r="Z3378"/>
      <c r="AA3378"/>
      <c r="AB3378"/>
    </row>
    <row r="3379" spans="26:28">
      <c r="Z3379"/>
      <c r="AA3379"/>
      <c r="AB3379"/>
    </row>
    <row r="3380" spans="26:28">
      <c r="Z3380"/>
      <c r="AA3380"/>
      <c r="AB3380"/>
    </row>
    <row r="3381" spans="26:28">
      <c r="Z3381"/>
      <c r="AA3381"/>
      <c r="AB3381"/>
    </row>
    <row r="3382" spans="26:28">
      <c r="Z3382"/>
      <c r="AA3382"/>
      <c r="AB3382"/>
    </row>
    <row r="3383" spans="26:28">
      <c r="Z3383"/>
      <c r="AA3383"/>
      <c r="AB3383"/>
    </row>
    <row r="3384" spans="26:28">
      <c r="Z3384"/>
      <c r="AA3384"/>
      <c r="AB3384"/>
    </row>
    <row r="3385" spans="26:28">
      <c r="Z3385"/>
      <c r="AA3385"/>
      <c r="AB3385"/>
    </row>
    <row r="3386" spans="26:28">
      <c r="Z3386"/>
      <c r="AA3386"/>
      <c r="AB3386"/>
    </row>
    <row r="3387" spans="26:28">
      <c r="Z3387"/>
      <c r="AA3387"/>
      <c r="AB3387"/>
    </row>
    <row r="3388" spans="26:28">
      <c r="Z3388"/>
      <c r="AA3388"/>
      <c r="AB3388"/>
    </row>
    <row r="3389" spans="26:28">
      <c r="Z3389"/>
      <c r="AA3389"/>
      <c r="AB3389"/>
    </row>
    <row r="3390" spans="26:28">
      <c r="Z3390"/>
      <c r="AA3390"/>
      <c r="AB3390"/>
    </row>
    <row r="3391" spans="26:28">
      <c r="Z3391"/>
      <c r="AA3391"/>
      <c r="AB3391"/>
    </row>
    <row r="3392" spans="26:28">
      <c r="Z3392"/>
      <c r="AA3392"/>
      <c r="AB3392"/>
    </row>
    <row r="3393" spans="26:28">
      <c r="Z3393"/>
      <c r="AA3393"/>
      <c r="AB3393"/>
    </row>
    <row r="3394" spans="26:28">
      <c r="Z3394"/>
      <c r="AA3394"/>
      <c r="AB3394"/>
    </row>
    <row r="3395" spans="26:28">
      <c r="Z3395"/>
      <c r="AA3395"/>
      <c r="AB3395"/>
    </row>
    <row r="3396" spans="26:28">
      <c r="Z3396"/>
      <c r="AA3396"/>
      <c r="AB3396"/>
    </row>
    <row r="3397" spans="26:28">
      <c r="Z3397"/>
      <c r="AA3397"/>
      <c r="AB3397"/>
    </row>
    <row r="3398" spans="26:28">
      <c r="Z3398"/>
      <c r="AA3398"/>
      <c r="AB3398"/>
    </row>
    <row r="3399" spans="26:28">
      <c r="Z3399"/>
      <c r="AA3399"/>
      <c r="AB3399"/>
    </row>
    <row r="3400" spans="26:28">
      <c r="Z3400"/>
      <c r="AA3400"/>
      <c r="AB3400"/>
    </row>
    <row r="3401" spans="26:28">
      <c r="Z3401"/>
      <c r="AA3401"/>
      <c r="AB3401"/>
    </row>
    <row r="3402" spans="26:28">
      <c r="Z3402"/>
      <c r="AA3402"/>
      <c r="AB3402"/>
    </row>
    <row r="3403" spans="26:28">
      <c r="Z3403"/>
      <c r="AA3403"/>
      <c r="AB3403"/>
    </row>
    <row r="3404" spans="26:28">
      <c r="Z3404"/>
      <c r="AA3404"/>
      <c r="AB3404"/>
    </row>
    <row r="3405" spans="26:28">
      <c r="Z3405"/>
      <c r="AA3405"/>
      <c r="AB3405"/>
    </row>
    <row r="3406" spans="26:28">
      <c r="Z3406"/>
      <c r="AA3406"/>
      <c r="AB3406"/>
    </row>
    <row r="3407" spans="26:28">
      <c r="Z3407"/>
      <c r="AA3407"/>
      <c r="AB3407"/>
    </row>
    <row r="3408" spans="26:28">
      <c r="Z3408"/>
      <c r="AA3408"/>
      <c r="AB3408"/>
    </row>
    <row r="3409" spans="26:28">
      <c r="Z3409"/>
      <c r="AA3409"/>
      <c r="AB3409"/>
    </row>
    <row r="3410" spans="26:28">
      <c r="Z3410"/>
      <c r="AA3410"/>
      <c r="AB3410"/>
    </row>
    <row r="3411" spans="26:28">
      <c r="Z3411"/>
      <c r="AA3411"/>
      <c r="AB3411"/>
    </row>
    <row r="3412" spans="26:28">
      <c r="Z3412"/>
      <c r="AA3412"/>
      <c r="AB3412"/>
    </row>
    <row r="3413" spans="26:28">
      <c r="Z3413"/>
      <c r="AA3413"/>
      <c r="AB3413"/>
    </row>
    <row r="3414" spans="26:28">
      <c r="Z3414"/>
      <c r="AA3414"/>
      <c r="AB3414"/>
    </row>
    <row r="3415" spans="26:28">
      <c r="Z3415"/>
      <c r="AA3415"/>
      <c r="AB3415"/>
    </row>
    <row r="3416" spans="26:28">
      <c r="Z3416"/>
      <c r="AA3416"/>
      <c r="AB3416"/>
    </row>
    <row r="3417" spans="26:28">
      <c r="Z3417"/>
      <c r="AA3417"/>
      <c r="AB3417"/>
    </row>
    <row r="3418" spans="26:28">
      <c r="Z3418"/>
      <c r="AA3418"/>
      <c r="AB3418"/>
    </row>
    <row r="3419" spans="26:28">
      <c r="Z3419"/>
      <c r="AA3419"/>
      <c r="AB3419"/>
    </row>
    <row r="3420" spans="26:28">
      <c r="Z3420"/>
      <c r="AA3420"/>
      <c r="AB3420"/>
    </row>
    <row r="3421" spans="26:28">
      <c r="Z3421"/>
      <c r="AA3421"/>
      <c r="AB3421"/>
    </row>
    <row r="3422" spans="26:28">
      <c r="Z3422"/>
      <c r="AA3422"/>
      <c r="AB3422"/>
    </row>
    <row r="3423" spans="26:28">
      <c r="Z3423"/>
      <c r="AA3423"/>
      <c r="AB3423"/>
    </row>
    <row r="3424" spans="26:28">
      <c r="Z3424"/>
      <c r="AA3424"/>
      <c r="AB3424"/>
    </row>
    <row r="3425" spans="26:28">
      <c r="Z3425"/>
      <c r="AA3425"/>
      <c r="AB3425"/>
    </row>
    <row r="3426" spans="26:28">
      <c r="Z3426"/>
      <c r="AA3426"/>
      <c r="AB3426"/>
    </row>
    <row r="3427" spans="26:28">
      <c r="Z3427"/>
      <c r="AA3427"/>
      <c r="AB3427"/>
    </row>
    <row r="3428" spans="26:28">
      <c r="Z3428"/>
      <c r="AA3428"/>
      <c r="AB3428"/>
    </row>
    <row r="3429" spans="26:28">
      <c r="Z3429"/>
      <c r="AA3429"/>
      <c r="AB3429"/>
    </row>
    <row r="3430" spans="26:28">
      <c r="Z3430"/>
      <c r="AA3430"/>
      <c r="AB3430"/>
    </row>
    <row r="3431" spans="26:28">
      <c r="Z3431"/>
      <c r="AA3431"/>
      <c r="AB3431"/>
    </row>
    <row r="3432" spans="26:28">
      <c r="Z3432"/>
      <c r="AA3432"/>
      <c r="AB3432"/>
    </row>
    <row r="3433" spans="26:28">
      <c r="Z3433"/>
      <c r="AA3433"/>
      <c r="AB3433"/>
    </row>
    <row r="3434" spans="26:28">
      <c r="Z3434"/>
      <c r="AA3434"/>
      <c r="AB3434"/>
    </row>
    <row r="3435" spans="26:28">
      <c r="Z3435"/>
      <c r="AA3435"/>
      <c r="AB3435"/>
    </row>
    <row r="3436" spans="26:28">
      <c r="Z3436"/>
      <c r="AA3436"/>
      <c r="AB3436"/>
    </row>
    <row r="3437" spans="26:28">
      <c r="Z3437"/>
      <c r="AA3437"/>
      <c r="AB3437"/>
    </row>
    <row r="3438" spans="26:28">
      <c r="Z3438"/>
      <c r="AA3438"/>
      <c r="AB3438"/>
    </row>
    <row r="3439" spans="26:28">
      <c r="Z3439"/>
      <c r="AA3439"/>
      <c r="AB3439"/>
    </row>
    <row r="3440" spans="26:28">
      <c r="Z3440"/>
      <c r="AA3440"/>
      <c r="AB3440"/>
    </row>
    <row r="3441" spans="26:28">
      <c r="Z3441"/>
      <c r="AA3441"/>
      <c r="AB3441"/>
    </row>
    <row r="3442" spans="26:28">
      <c r="Z3442"/>
      <c r="AA3442"/>
      <c r="AB3442"/>
    </row>
    <row r="3443" spans="26:28">
      <c r="Z3443"/>
      <c r="AA3443"/>
      <c r="AB3443"/>
    </row>
    <row r="3444" spans="26:28">
      <c r="Z3444"/>
      <c r="AA3444"/>
      <c r="AB3444"/>
    </row>
    <row r="3445" spans="26:28">
      <c r="Z3445"/>
      <c r="AA3445"/>
      <c r="AB3445"/>
    </row>
    <row r="3446" spans="26:28">
      <c r="Z3446"/>
      <c r="AA3446"/>
      <c r="AB3446"/>
    </row>
    <row r="3447" spans="26:28">
      <c r="Z3447"/>
      <c r="AA3447"/>
      <c r="AB3447"/>
    </row>
    <row r="3448" spans="26:28">
      <c r="Z3448"/>
      <c r="AA3448"/>
      <c r="AB3448"/>
    </row>
    <row r="3449" spans="26:28">
      <c r="Z3449"/>
      <c r="AA3449"/>
      <c r="AB3449"/>
    </row>
    <row r="3450" spans="26:28">
      <c r="Z3450"/>
      <c r="AA3450"/>
      <c r="AB3450"/>
    </row>
    <row r="3451" spans="26:28">
      <c r="Z3451"/>
      <c r="AA3451"/>
      <c r="AB3451"/>
    </row>
    <row r="3452" spans="26:28">
      <c r="Z3452"/>
      <c r="AA3452"/>
      <c r="AB3452"/>
    </row>
    <row r="3453" spans="26:28">
      <c r="Z3453"/>
      <c r="AA3453"/>
      <c r="AB3453"/>
    </row>
    <row r="3454" spans="26:28">
      <c r="Z3454"/>
      <c r="AA3454"/>
      <c r="AB3454"/>
    </row>
    <row r="3455" spans="26:28">
      <c r="Z3455"/>
      <c r="AA3455"/>
      <c r="AB3455"/>
    </row>
    <row r="3456" spans="26:28">
      <c r="Z3456"/>
      <c r="AA3456"/>
      <c r="AB3456"/>
    </row>
    <row r="3457" spans="26:28">
      <c r="Z3457"/>
      <c r="AA3457"/>
      <c r="AB3457"/>
    </row>
    <row r="3458" spans="26:28">
      <c r="Z3458"/>
      <c r="AA3458"/>
      <c r="AB3458"/>
    </row>
    <row r="3459" spans="26:28">
      <c r="Z3459"/>
      <c r="AA3459"/>
      <c r="AB3459"/>
    </row>
    <row r="3460" spans="26:28">
      <c r="Z3460"/>
      <c r="AA3460"/>
      <c r="AB3460"/>
    </row>
    <row r="3461" spans="26:28">
      <c r="Z3461"/>
      <c r="AA3461"/>
      <c r="AB3461"/>
    </row>
    <row r="3462" spans="26:28">
      <c r="Z3462"/>
      <c r="AA3462"/>
      <c r="AB3462"/>
    </row>
    <row r="3463" spans="26:28">
      <c r="Z3463"/>
      <c r="AA3463"/>
      <c r="AB3463"/>
    </row>
    <row r="3464" spans="26:28">
      <c r="Z3464"/>
      <c r="AA3464"/>
      <c r="AB3464"/>
    </row>
    <row r="3465" spans="26:28">
      <c r="Z3465"/>
      <c r="AA3465"/>
      <c r="AB3465"/>
    </row>
    <row r="3466" spans="26:28">
      <c r="Z3466"/>
      <c r="AA3466"/>
      <c r="AB3466"/>
    </row>
    <row r="3467" spans="26:28">
      <c r="Z3467"/>
      <c r="AA3467"/>
      <c r="AB3467"/>
    </row>
    <row r="3468" spans="26:28">
      <c r="Z3468"/>
      <c r="AA3468"/>
      <c r="AB3468"/>
    </row>
    <row r="3469" spans="26:28">
      <c r="Z3469"/>
      <c r="AA3469"/>
      <c r="AB3469"/>
    </row>
    <row r="3470" spans="26:28">
      <c r="Z3470"/>
      <c r="AA3470"/>
      <c r="AB3470"/>
    </row>
    <row r="3471" spans="26:28">
      <c r="Z3471"/>
      <c r="AA3471"/>
      <c r="AB3471"/>
    </row>
    <row r="3472" spans="26:28">
      <c r="Z3472"/>
      <c r="AA3472"/>
      <c r="AB3472"/>
    </row>
    <row r="3473" spans="26:28">
      <c r="Z3473"/>
      <c r="AA3473"/>
      <c r="AB3473"/>
    </row>
    <row r="3474" spans="26:28">
      <c r="Z3474"/>
      <c r="AA3474"/>
      <c r="AB3474"/>
    </row>
    <row r="3475" spans="26:28">
      <c r="Z3475"/>
      <c r="AA3475"/>
      <c r="AB3475"/>
    </row>
    <row r="3476" spans="26:28">
      <c r="Z3476"/>
      <c r="AA3476"/>
      <c r="AB3476"/>
    </row>
    <row r="3477" spans="26:28">
      <c r="Z3477"/>
      <c r="AA3477"/>
      <c r="AB3477"/>
    </row>
    <row r="3478" spans="26:28">
      <c r="Z3478"/>
      <c r="AA3478"/>
      <c r="AB3478"/>
    </row>
    <row r="3479" spans="26:28">
      <c r="Z3479"/>
      <c r="AA3479"/>
      <c r="AB3479"/>
    </row>
    <row r="3480" spans="26:28">
      <c r="Z3480"/>
      <c r="AA3480"/>
      <c r="AB3480"/>
    </row>
    <row r="3481" spans="26:28">
      <c r="Z3481"/>
      <c r="AA3481"/>
      <c r="AB3481"/>
    </row>
    <row r="3482" spans="26:28">
      <c r="Z3482"/>
      <c r="AA3482"/>
      <c r="AB3482"/>
    </row>
    <row r="3483" spans="26:28">
      <c r="Z3483"/>
      <c r="AA3483"/>
      <c r="AB3483"/>
    </row>
    <row r="3484" spans="26:28">
      <c r="Z3484"/>
      <c r="AA3484"/>
      <c r="AB3484"/>
    </row>
    <row r="3485" spans="26:28">
      <c r="Z3485"/>
      <c r="AA3485"/>
      <c r="AB3485"/>
    </row>
    <row r="3486" spans="26:28">
      <c r="Z3486"/>
      <c r="AA3486"/>
      <c r="AB3486"/>
    </row>
    <row r="3487" spans="26:28">
      <c r="Z3487"/>
      <c r="AA3487"/>
      <c r="AB3487"/>
    </row>
    <row r="3488" spans="26:28">
      <c r="Z3488"/>
      <c r="AA3488"/>
      <c r="AB3488"/>
    </row>
    <row r="3489" spans="26:28">
      <c r="Z3489"/>
      <c r="AA3489"/>
      <c r="AB3489"/>
    </row>
    <row r="3490" spans="26:28">
      <c r="Z3490"/>
      <c r="AA3490"/>
      <c r="AB3490"/>
    </row>
    <row r="3491" spans="26:28">
      <c r="Z3491"/>
      <c r="AA3491"/>
      <c r="AB3491"/>
    </row>
    <row r="3492" spans="26:28">
      <c r="Z3492"/>
      <c r="AA3492"/>
      <c r="AB3492"/>
    </row>
    <row r="3493" spans="26:28">
      <c r="Z3493"/>
      <c r="AA3493"/>
      <c r="AB3493"/>
    </row>
    <row r="3494" spans="26:28">
      <c r="Z3494"/>
      <c r="AA3494"/>
      <c r="AB3494"/>
    </row>
    <row r="3495" spans="26:28">
      <c r="Z3495"/>
      <c r="AA3495"/>
      <c r="AB3495"/>
    </row>
    <row r="3496" spans="26:28">
      <c r="Z3496"/>
      <c r="AA3496"/>
      <c r="AB3496"/>
    </row>
    <row r="3497" spans="26:28">
      <c r="Z3497"/>
      <c r="AA3497"/>
      <c r="AB3497"/>
    </row>
    <row r="3498" spans="26:28">
      <c r="Z3498"/>
      <c r="AA3498"/>
      <c r="AB3498"/>
    </row>
    <row r="3499" spans="26:28">
      <c r="Z3499"/>
      <c r="AA3499"/>
      <c r="AB3499"/>
    </row>
    <row r="3500" spans="26:28">
      <c r="Z3500"/>
      <c r="AA3500"/>
      <c r="AB3500"/>
    </row>
    <row r="3501" spans="26:28">
      <c r="Z3501"/>
      <c r="AA3501"/>
      <c r="AB3501"/>
    </row>
    <row r="3502" spans="26:28">
      <c r="Z3502"/>
      <c r="AA3502"/>
      <c r="AB3502"/>
    </row>
    <row r="3503" spans="26:28">
      <c r="Z3503"/>
      <c r="AA3503"/>
      <c r="AB3503"/>
    </row>
    <row r="3504" spans="26:28">
      <c r="Z3504"/>
      <c r="AA3504"/>
      <c r="AB3504"/>
    </row>
    <row r="3505" spans="26:28">
      <c r="Z3505"/>
      <c r="AA3505"/>
      <c r="AB3505"/>
    </row>
    <row r="3506" spans="26:28">
      <c r="Z3506"/>
      <c r="AA3506"/>
      <c r="AB3506"/>
    </row>
    <row r="3507" spans="26:28">
      <c r="Z3507"/>
      <c r="AA3507"/>
      <c r="AB3507"/>
    </row>
    <row r="3508" spans="26:28">
      <c r="Z3508"/>
      <c r="AA3508"/>
      <c r="AB3508"/>
    </row>
    <row r="3509" spans="26:28">
      <c r="Z3509"/>
      <c r="AA3509"/>
      <c r="AB3509"/>
    </row>
    <row r="3510" spans="26:28">
      <c r="Z3510"/>
      <c r="AA3510"/>
      <c r="AB3510"/>
    </row>
    <row r="3511" spans="26:28">
      <c r="Z3511"/>
      <c r="AA3511"/>
      <c r="AB3511"/>
    </row>
    <row r="3512" spans="26:28">
      <c r="Z3512"/>
      <c r="AA3512"/>
      <c r="AB3512"/>
    </row>
    <row r="3513" spans="26:28">
      <c r="Z3513"/>
      <c r="AA3513"/>
      <c r="AB3513"/>
    </row>
    <row r="3514" spans="26:28">
      <c r="Z3514"/>
      <c r="AA3514"/>
      <c r="AB3514"/>
    </row>
    <row r="3515" spans="26:28">
      <c r="Z3515"/>
      <c r="AA3515"/>
      <c r="AB3515"/>
    </row>
    <row r="3516" spans="26:28">
      <c r="Z3516"/>
      <c r="AA3516"/>
      <c r="AB3516"/>
    </row>
    <row r="3517" spans="26:28">
      <c r="Z3517"/>
      <c r="AA3517"/>
      <c r="AB3517"/>
    </row>
    <row r="3518" spans="26:28">
      <c r="Z3518"/>
      <c r="AA3518"/>
      <c r="AB3518"/>
    </row>
    <row r="3519" spans="26:28">
      <c r="Z3519"/>
      <c r="AA3519"/>
      <c r="AB3519"/>
    </row>
    <row r="3520" spans="26:28">
      <c r="Z3520"/>
      <c r="AA3520"/>
      <c r="AB3520"/>
    </row>
    <row r="3521" spans="26:28">
      <c r="Z3521"/>
      <c r="AA3521"/>
      <c r="AB3521"/>
    </row>
    <row r="3522" spans="26:28">
      <c r="Z3522"/>
      <c r="AA3522"/>
      <c r="AB3522"/>
    </row>
    <row r="3523" spans="26:28">
      <c r="Z3523"/>
      <c r="AA3523"/>
      <c r="AB3523"/>
    </row>
    <row r="3524" spans="26:28">
      <c r="Z3524"/>
      <c r="AA3524"/>
      <c r="AB3524"/>
    </row>
    <row r="3525" spans="26:28">
      <c r="Z3525"/>
      <c r="AA3525"/>
      <c r="AB3525"/>
    </row>
    <row r="3526" spans="26:28">
      <c r="Z3526"/>
      <c r="AA3526"/>
      <c r="AB3526"/>
    </row>
    <row r="3527" spans="26:28">
      <c r="Z3527"/>
      <c r="AA3527"/>
      <c r="AB3527"/>
    </row>
    <row r="3528" spans="26:28">
      <c r="Z3528"/>
      <c r="AA3528"/>
      <c r="AB3528"/>
    </row>
    <row r="3529" spans="26:28">
      <c r="Z3529"/>
      <c r="AA3529"/>
      <c r="AB3529"/>
    </row>
    <row r="3530" spans="26:28">
      <c r="Z3530"/>
      <c r="AA3530"/>
      <c r="AB3530"/>
    </row>
    <row r="3531" spans="26:28">
      <c r="Z3531"/>
      <c r="AA3531"/>
      <c r="AB3531"/>
    </row>
    <row r="3532" spans="26:28">
      <c r="Z3532"/>
      <c r="AA3532"/>
      <c r="AB3532"/>
    </row>
    <row r="3533" spans="26:28">
      <c r="Z3533"/>
      <c r="AA3533"/>
      <c r="AB3533"/>
    </row>
    <row r="3534" spans="26:28">
      <c r="Z3534"/>
      <c r="AA3534"/>
      <c r="AB3534"/>
    </row>
    <row r="3535" spans="26:28">
      <c r="Z3535"/>
      <c r="AA3535"/>
      <c r="AB3535"/>
    </row>
    <row r="3536" spans="26:28">
      <c r="Z3536"/>
      <c r="AA3536"/>
      <c r="AB3536"/>
    </row>
    <row r="3537" spans="26:28">
      <c r="Z3537"/>
      <c r="AA3537"/>
      <c r="AB3537"/>
    </row>
    <row r="3538" spans="26:28">
      <c r="Z3538"/>
      <c r="AA3538"/>
      <c r="AB3538"/>
    </row>
    <row r="3539" spans="26:28">
      <c r="Z3539"/>
      <c r="AA3539"/>
      <c r="AB3539"/>
    </row>
    <row r="3540" spans="26:28">
      <c r="Z3540"/>
      <c r="AA3540"/>
      <c r="AB3540"/>
    </row>
    <row r="3541" spans="26:28">
      <c r="Z3541"/>
      <c r="AA3541"/>
      <c r="AB3541"/>
    </row>
    <row r="3542" spans="26:28">
      <c r="Z3542"/>
      <c r="AA3542"/>
      <c r="AB3542"/>
    </row>
    <row r="3543" spans="26:28">
      <c r="Z3543"/>
      <c r="AA3543"/>
      <c r="AB3543"/>
    </row>
    <row r="3544" spans="26:28">
      <c r="Z3544"/>
      <c r="AA3544"/>
      <c r="AB3544"/>
    </row>
    <row r="3545" spans="26:28">
      <c r="Z3545"/>
      <c r="AA3545"/>
      <c r="AB3545"/>
    </row>
    <row r="3546" spans="26:28">
      <c r="Z3546"/>
      <c r="AA3546"/>
      <c r="AB3546"/>
    </row>
    <row r="3547" spans="26:28">
      <c r="Z3547"/>
      <c r="AA3547"/>
      <c r="AB3547"/>
    </row>
    <row r="3548" spans="26:28">
      <c r="Z3548"/>
      <c r="AA3548"/>
      <c r="AB3548"/>
    </row>
    <row r="3549" spans="26:28">
      <c r="Z3549"/>
      <c r="AA3549"/>
      <c r="AB3549"/>
    </row>
    <row r="3550" spans="26:28">
      <c r="Z3550"/>
      <c r="AA3550"/>
      <c r="AB3550"/>
    </row>
    <row r="3551" spans="26:28">
      <c r="Z3551"/>
      <c r="AA3551"/>
      <c r="AB3551"/>
    </row>
    <row r="3552" spans="26:28">
      <c r="Z3552"/>
      <c r="AA3552"/>
      <c r="AB3552"/>
    </row>
    <row r="3553" spans="26:28">
      <c r="Z3553"/>
      <c r="AA3553"/>
      <c r="AB3553"/>
    </row>
    <row r="3554" spans="26:28">
      <c r="Z3554"/>
      <c r="AA3554"/>
      <c r="AB3554"/>
    </row>
    <row r="3555" spans="26:28">
      <c r="Z3555"/>
      <c r="AA3555"/>
      <c r="AB3555"/>
    </row>
    <row r="3556" spans="26:28">
      <c r="Z3556"/>
      <c r="AA3556"/>
      <c r="AB3556"/>
    </row>
    <row r="3557" spans="26:28">
      <c r="Z3557"/>
      <c r="AA3557"/>
      <c r="AB3557"/>
    </row>
    <row r="3558" spans="26:28">
      <c r="Z3558"/>
      <c r="AA3558"/>
      <c r="AB3558"/>
    </row>
    <row r="3559" spans="26:28">
      <c r="Z3559"/>
      <c r="AA3559"/>
      <c r="AB3559"/>
    </row>
    <row r="3560" spans="26:28">
      <c r="Z3560"/>
      <c r="AA3560"/>
      <c r="AB3560"/>
    </row>
    <row r="3561" spans="26:28">
      <c r="Z3561"/>
      <c r="AA3561"/>
      <c r="AB3561"/>
    </row>
    <row r="3562" spans="26:28">
      <c r="Z3562"/>
      <c r="AA3562"/>
      <c r="AB3562"/>
    </row>
    <row r="3563" spans="26:28">
      <c r="Z3563"/>
      <c r="AA3563"/>
      <c r="AB3563"/>
    </row>
    <row r="3564" spans="26:28">
      <c r="Z3564"/>
      <c r="AA3564"/>
      <c r="AB3564"/>
    </row>
    <row r="3565" spans="26:28">
      <c r="Z3565"/>
      <c r="AA3565"/>
      <c r="AB3565"/>
    </row>
    <row r="3566" spans="26:28">
      <c r="Z3566"/>
      <c r="AA3566"/>
      <c r="AB3566"/>
    </row>
    <row r="3567" spans="26:28">
      <c r="Z3567"/>
      <c r="AA3567"/>
      <c r="AB3567"/>
    </row>
    <row r="3568" spans="26:28">
      <c r="Z3568"/>
      <c r="AA3568"/>
      <c r="AB3568"/>
    </row>
    <row r="3569" spans="26:28">
      <c r="Z3569"/>
      <c r="AA3569"/>
      <c r="AB3569"/>
    </row>
    <row r="3570" spans="26:28">
      <c r="Z3570"/>
      <c r="AA3570"/>
      <c r="AB3570"/>
    </row>
    <row r="3571" spans="26:28">
      <c r="Z3571"/>
      <c r="AA3571"/>
      <c r="AB3571"/>
    </row>
    <row r="3572" spans="26:28">
      <c r="Z3572"/>
      <c r="AA3572"/>
      <c r="AB3572"/>
    </row>
    <row r="3573" spans="26:28">
      <c r="Z3573"/>
      <c r="AA3573"/>
      <c r="AB3573"/>
    </row>
    <row r="3574" spans="26:28">
      <c r="Z3574"/>
      <c r="AA3574"/>
      <c r="AB3574"/>
    </row>
    <row r="3575" spans="26:28">
      <c r="Z3575"/>
      <c r="AA3575"/>
      <c r="AB3575"/>
    </row>
    <row r="3576" spans="26:28">
      <c r="Z3576"/>
      <c r="AA3576"/>
      <c r="AB3576"/>
    </row>
    <row r="3577" spans="26:28">
      <c r="Z3577"/>
      <c r="AA3577"/>
      <c r="AB3577"/>
    </row>
    <row r="3578" spans="26:28">
      <c r="Z3578"/>
      <c r="AA3578"/>
      <c r="AB3578"/>
    </row>
    <row r="3579" spans="26:28">
      <c r="Z3579"/>
      <c r="AA3579"/>
      <c r="AB3579"/>
    </row>
    <row r="3580" spans="26:28">
      <c r="Z3580"/>
      <c r="AA3580"/>
      <c r="AB3580"/>
    </row>
    <row r="3581" spans="26:28">
      <c r="Z3581"/>
      <c r="AA3581"/>
      <c r="AB3581"/>
    </row>
    <row r="3582" spans="26:28">
      <c r="Z3582"/>
      <c r="AA3582"/>
      <c r="AB3582"/>
    </row>
    <row r="3583" spans="26:28">
      <c r="Z3583"/>
      <c r="AA3583"/>
      <c r="AB3583"/>
    </row>
    <row r="3584" spans="26:28">
      <c r="Z3584"/>
      <c r="AA3584"/>
      <c r="AB3584"/>
    </row>
    <row r="3585" spans="26:28">
      <c r="Z3585"/>
      <c r="AA3585"/>
      <c r="AB3585"/>
    </row>
    <row r="3586" spans="26:28">
      <c r="Z3586"/>
      <c r="AA3586"/>
      <c r="AB3586"/>
    </row>
    <row r="3587" spans="26:28">
      <c r="Z3587"/>
      <c r="AA3587"/>
      <c r="AB3587"/>
    </row>
    <row r="3588" spans="26:28">
      <c r="Z3588"/>
      <c r="AA3588"/>
      <c r="AB3588"/>
    </row>
    <row r="3589" spans="26:28">
      <c r="Z3589"/>
      <c r="AA3589"/>
      <c r="AB3589"/>
    </row>
    <row r="3590" spans="26:28">
      <c r="Z3590"/>
      <c r="AA3590"/>
      <c r="AB3590"/>
    </row>
    <row r="3591" spans="26:28">
      <c r="Z3591"/>
      <c r="AA3591"/>
      <c r="AB3591"/>
    </row>
    <row r="3592" spans="26:28">
      <c r="Z3592"/>
      <c r="AA3592"/>
      <c r="AB3592"/>
    </row>
    <row r="3593" spans="26:28">
      <c r="Z3593"/>
      <c r="AA3593"/>
      <c r="AB3593"/>
    </row>
    <row r="3594" spans="26:28">
      <c r="Z3594"/>
      <c r="AA3594"/>
      <c r="AB3594"/>
    </row>
    <row r="3595" spans="26:28">
      <c r="Z3595"/>
      <c r="AA3595"/>
      <c r="AB3595"/>
    </row>
    <row r="3596" spans="26:28">
      <c r="Z3596"/>
      <c r="AA3596"/>
      <c r="AB3596"/>
    </row>
    <row r="3597" spans="26:28">
      <c r="Z3597"/>
      <c r="AA3597"/>
      <c r="AB3597"/>
    </row>
    <row r="3598" spans="26:28">
      <c r="Z3598"/>
      <c r="AA3598"/>
      <c r="AB3598"/>
    </row>
    <row r="3599" spans="26:28">
      <c r="Z3599"/>
      <c r="AA3599"/>
      <c r="AB3599"/>
    </row>
    <row r="3600" spans="26:28">
      <c r="Z3600"/>
      <c r="AA3600"/>
      <c r="AB3600"/>
    </row>
    <row r="3601" spans="26:28">
      <c r="Z3601"/>
      <c r="AA3601"/>
      <c r="AB3601"/>
    </row>
    <row r="3602" spans="26:28">
      <c r="Z3602"/>
      <c r="AA3602"/>
      <c r="AB3602"/>
    </row>
    <row r="3603" spans="26:28">
      <c r="Z3603"/>
      <c r="AA3603"/>
      <c r="AB3603"/>
    </row>
    <row r="3604" spans="26:28">
      <c r="Z3604"/>
      <c r="AA3604"/>
      <c r="AB3604"/>
    </row>
    <row r="3605" spans="26:28">
      <c r="Z3605"/>
      <c r="AA3605"/>
      <c r="AB3605"/>
    </row>
    <row r="3606" spans="26:28">
      <c r="Z3606"/>
      <c r="AA3606"/>
      <c r="AB3606"/>
    </row>
    <row r="3607" spans="26:28">
      <c r="Z3607"/>
      <c r="AA3607"/>
      <c r="AB3607"/>
    </row>
    <row r="3608" spans="26:28">
      <c r="Z3608"/>
      <c r="AA3608"/>
      <c r="AB3608"/>
    </row>
    <row r="3609" spans="26:28">
      <c r="Z3609"/>
      <c r="AA3609"/>
      <c r="AB3609"/>
    </row>
    <row r="3610" spans="26:28">
      <c r="Z3610"/>
      <c r="AA3610"/>
      <c r="AB3610"/>
    </row>
    <row r="3611" spans="26:28">
      <c r="Z3611"/>
      <c r="AA3611"/>
      <c r="AB3611"/>
    </row>
    <row r="3612" spans="26:28">
      <c r="Z3612"/>
      <c r="AA3612"/>
      <c r="AB3612"/>
    </row>
    <row r="3613" spans="26:28">
      <c r="Z3613"/>
      <c r="AA3613"/>
      <c r="AB3613"/>
    </row>
    <row r="3614" spans="26:28">
      <c r="Z3614"/>
      <c r="AA3614"/>
      <c r="AB3614"/>
    </row>
    <row r="3615" spans="26:28">
      <c r="Z3615"/>
      <c r="AA3615"/>
      <c r="AB3615"/>
    </row>
    <row r="3616" spans="26:28">
      <c r="Z3616"/>
      <c r="AA3616"/>
      <c r="AB3616"/>
    </row>
    <row r="3617" spans="26:28">
      <c r="Z3617"/>
      <c r="AA3617"/>
      <c r="AB3617"/>
    </row>
    <row r="3618" spans="26:28">
      <c r="Z3618"/>
      <c r="AA3618"/>
      <c r="AB3618"/>
    </row>
    <row r="3619" spans="26:28">
      <c r="Z3619"/>
      <c r="AA3619"/>
      <c r="AB3619"/>
    </row>
    <row r="3620" spans="26:28">
      <c r="Z3620"/>
      <c r="AA3620"/>
      <c r="AB3620"/>
    </row>
    <row r="3621" spans="26:28">
      <c r="Z3621"/>
      <c r="AA3621"/>
      <c r="AB3621"/>
    </row>
    <row r="3622" spans="26:28">
      <c r="Z3622"/>
      <c r="AA3622"/>
      <c r="AB3622"/>
    </row>
    <row r="3623" spans="26:28">
      <c r="Z3623"/>
      <c r="AA3623"/>
      <c r="AB3623"/>
    </row>
    <row r="3624" spans="26:28">
      <c r="Z3624"/>
      <c r="AA3624"/>
      <c r="AB3624"/>
    </row>
    <row r="3625" spans="26:28">
      <c r="Z3625"/>
      <c r="AA3625"/>
      <c r="AB3625"/>
    </row>
    <row r="3626" spans="26:28">
      <c r="Z3626"/>
      <c r="AA3626"/>
      <c r="AB3626"/>
    </row>
    <row r="3627" spans="26:28">
      <c r="Z3627"/>
      <c r="AA3627"/>
      <c r="AB3627"/>
    </row>
    <row r="3628" spans="26:28">
      <c r="Z3628"/>
      <c r="AA3628"/>
      <c r="AB3628"/>
    </row>
    <row r="3629" spans="26:28">
      <c r="Z3629"/>
      <c r="AA3629"/>
      <c r="AB3629"/>
    </row>
    <row r="3630" spans="26:28">
      <c r="Z3630"/>
      <c r="AA3630"/>
      <c r="AB3630"/>
    </row>
    <row r="3631" spans="26:28">
      <c r="Z3631"/>
      <c r="AA3631"/>
      <c r="AB3631"/>
    </row>
    <row r="3632" spans="26:28">
      <c r="Z3632"/>
      <c r="AA3632"/>
      <c r="AB3632"/>
    </row>
    <row r="3633" spans="26:28">
      <c r="Z3633"/>
      <c r="AA3633"/>
      <c r="AB3633"/>
    </row>
    <row r="3634" spans="26:28">
      <c r="Z3634"/>
      <c r="AA3634"/>
      <c r="AB3634"/>
    </row>
    <row r="3635" spans="26:28">
      <c r="Z3635"/>
      <c r="AA3635"/>
      <c r="AB3635"/>
    </row>
    <row r="3636" spans="26:28">
      <c r="Z3636"/>
      <c r="AA3636"/>
      <c r="AB3636"/>
    </row>
    <row r="3637" spans="26:28">
      <c r="Z3637"/>
      <c r="AA3637"/>
      <c r="AB3637"/>
    </row>
    <row r="3638" spans="26:28">
      <c r="Z3638"/>
      <c r="AA3638"/>
      <c r="AB3638"/>
    </row>
    <row r="3639" spans="26:28">
      <c r="Z3639"/>
      <c r="AA3639"/>
      <c r="AB3639"/>
    </row>
    <row r="3640" spans="26:28">
      <c r="Z3640"/>
      <c r="AA3640"/>
      <c r="AB3640"/>
    </row>
    <row r="3641" spans="26:28">
      <c r="Z3641"/>
      <c r="AA3641"/>
      <c r="AB3641"/>
    </row>
    <row r="3642" spans="26:28">
      <c r="Z3642"/>
      <c r="AA3642"/>
      <c r="AB3642"/>
    </row>
    <row r="3643" spans="26:28">
      <c r="Z3643"/>
      <c r="AA3643"/>
      <c r="AB3643"/>
    </row>
    <row r="3644" spans="26:28">
      <c r="Z3644"/>
      <c r="AA3644"/>
      <c r="AB3644"/>
    </row>
    <row r="3645" spans="26:28">
      <c r="Z3645"/>
      <c r="AA3645"/>
      <c r="AB3645"/>
    </row>
    <row r="3646" spans="26:28">
      <c r="Z3646"/>
      <c r="AA3646"/>
      <c r="AB3646"/>
    </row>
    <row r="3647" spans="26:28">
      <c r="Z3647"/>
      <c r="AA3647"/>
      <c r="AB3647"/>
    </row>
    <row r="3648" spans="26:28">
      <c r="Z3648"/>
      <c r="AA3648"/>
      <c r="AB3648"/>
    </row>
    <row r="3649" spans="26:28">
      <c r="Z3649"/>
      <c r="AA3649"/>
      <c r="AB3649"/>
    </row>
    <row r="3650" spans="26:28">
      <c r="Z3650"/>
      <c r="AA3650"/>
      <c r="AB3650"/>
    </row>
    <row r="3651" spans="26:28">
      <c r="Z3651"/>
      <c r="AA3651"/>
      <c r="AB3651"/>
    </row>
    <row r="3652" spans="26:28">
      <c r="Z3652"/>
      <c r="AA3652"/>
      <c r="AB3652"/>
    </row>
    <row r="3653" spans="26:28">
      <c r="Z3653"/>
      <c r="AA3653"/>
      <c r="AB3653"/>
    </row>
    <row r="3654" spans="26:28">
      <c r="Z3654"/>
      <c r="AA3654"/>
      <c r="AB3654"/>
    </row>
    <row r="3655" spans="26:28">
      <c r="Z3655"/>
      <c r="AA3655"/>
      <c r="AB3655"/>
    </row>
    <row r="3656" spans="26:28">
      <c r="Z3656"/>
      <c r="AA3656"/>
      <c r="AB3656"/>
    </row>
  </sheetData>
  <autoFilter ref="P14:AB489" xr:uid="{00000000-0009-0000-0000-000005000000}"/>
  <mergeCells count="13">
    <mergeCell ref="A1:AB1"/>
    <mergeCell ref="AD3:AH3"/>
    <mergeCell ref="S4:Y4"/>
    <mergeCell ref="X7:Y7"/>
    <mergeCell ref="X12:Y12"/>
    <mergeCell ref="U3:V3"/>
    <mergeCell ref="X3:Y3"/>
    <mergeCell ref="X5:Y5"/>
    <mergeCell ref="X6:Y6"/>
    <mergeCell ref="X8:Y8"/>
    <mergeCell ref="X9:Y9"/>
    <mergeCell ref="X10:Y10"/>
    <mergeCell ref="X11:Y11"/>
  </mergeCells>
  <pageMargins left="0.7" right="0.7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Damaris Romero Tamayo - Hacienda</dc:creator>
  <cp:keywords/>
  <dc:description/>
  <cp:lastModifiedBy>Rectoria - IE DARIO DE BEDOUT</cp:lastModifiedBy>
  <cp:revision/>
  <dcterms:created xsi:type="dcterms:W3CDTF">2020-11-09T21:13:06Z</dcterms:created>
  <dcterms:modified xsi:type="dcterms:W3CDTF">2024-02-06T13:08:02Z</dcterms:modified>
  <cp:category/>
  <cp:contentStatus/>
</cp:coreProperties>
</file>